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ipminstitute.sharepoint.com/Shared Documents/Project Files/Sustainability Standard/Standard Documents/Sustainability Standard Checklist/"/>
    </mc:Choice>
  </mc:AlternateContent>
  <xr:revisionPtr revIDLastSave="0" documentId="8_{50487DB6-6EBF-4284-9F1A-0D79536BA902}" xr6:coauthVersionLast="47" xr6:coauthVersionMax="47" xr10:uidLastSave="{00000000-0000-0000-0000-000000000000}"/>
  <bookViews>
    <workbookView xWindow="0" yWindow="480" windowWidth="23460" windowHeight="13725" xr2:uid="{00000000-000D-0000-FFFF-FFFF00000000}"/>
  </bookViews>
  <sheets>
    <sheet name="Sustainability Standar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1" l="1"/>
  <c r="F163" i="1"/>
  <c r="F161" i="1"/>
  <c r="F159" i="1"/>
  <c r="F158" i="1"/>
  <c r="F156" i="1"/>
  <c r="F155" i="1"/>
  <c r="F149" i="1"/>
  <c r="F150" i="1"/>
  <c r="F151" i="1"/>
  <c r="F152" i="1"/>
  <c r="F153" i="1"/>
  <c r="F148" i="1"/>
  <c r="F145" i="1"/>
  <c r="F124" i="1"/>
  <c r="F125" i="1"/>
  <c r="F126" i="1"/>
  <c r="F127" i="1"/>
  <c r="F128" i="1"/>
  <c r="F129" i="1"/>
  <c r="F130" i="1"/>
  <c r="F131" i="1"/>
  <c r="F132" i="1"/>
  <c r="F133" i="1"/>
  <c r="F134" i="1"/>
  <c r="F135" i="1"/>
  <c r="F136" i="1"/>
  <c r="F137" i="1"/>
  <c r="F138" i="1"/>
  <c r="F139" i="1"/>
  <c r="F140" i="1"/>
  <c r="F141" i="1"/>
  <c r="F142" i="1"/>
  <c r="F143" i="1"/>
  <c r="F123" i="1"/>
  <c r="F120" i="1"/>
  <c r="F121" i="1"/>
  <c r="F119" i="1"/>
  <c r="F114" i="1"/>
  <c r="F115" i="1"/>
  <c r="F116" i="1"/>
  <c r="F117" i="1"/>
  <c r="F113" i="1"/>
  <c r="F111" i="1"/>
  <c r="F110" i="1"/>
  <c r="F108" i="1"/>
  <c r="F107" i="1"/>
  <c r="F98" i="1"/>
  <c r="F99" i="1"/>
  <c r="F100" i="1"/>
  <c r="F101" i="1"/>
  <c r="F102" i="1"/>
  <c r="F103" i="1"/>
  <c r="F104" i="1"/>
  <c r="F105" i="1"/>
  <c r="F97" i="1"/>
  <c r="F84" i="1"/>
  <c r="F85" i="1"/>
  <c r="F86" i="1"/>
  <c r="F87" i="1"/>
  <c r="F88" i="1"/>
  <c r="F89" i="1"/>
  <c r="F90" i="1"/>
  <c r="F83" i="1"/>
  <c r="F71" i="1"/>
  <c r="F72" i="1"/>
  <c r="F73" i="1"/>
  <c r="F74" i="1"/>
  <c r="F75" i="1"/>
  <c r="F76" i="1"/>
  <c r="F77" i="1"/>
  <c r="F78" i="1"/>
  <c r="F79" i="1"/>
  <c r="F80" i="1"/>
  <c r="F81" i="1"/>
  <c r="F70" i="1"/>
  <c r="F62" i="1"/>
  <c r="F63" i="1"/>
  <c r="F64" i="1"/>
  <c r="F65" i="1"/>
  <c r="F66" i="1"/>
  <c r="F67" i="1"/>
  <c r="F68" i="1"/>
  <c r="F61" i="1"/>
  <c r="F59" i="1"/>
  <c r="F57" i="1"/>
  <c r="F56" i="1"/>
  <c r="F54" i="1"/>
  <c r="F53" i="1"/>
  <c r="F48" i="1"/>
  <c r="F49" i="1"/>
  <c r="F50" i="1"/>
  <c r="F51" i="1"/>
  <c r="F47" i="1"/>
  <c r="F60" i="1" l="1"/>
  <c r="F160" i="1"/>
  <c r="F157" i="1"/>
  <c r="F154" i="1"/>
  <c r="F147" i="1"/>
  <c r="F122" i="1"/>
  <c r="F118" i="1"/>
  <c r="F112" i="1"/>
  <c r="F109" i="1"/>
  <c r="F106" i="1"/>
  <c r="F96" i="1"/>
  <c r="F82" i="1"/>
  <c r="H163" i="1"/>
  <c r="H162" i="1"/>
  <c r="H161" i="1"/>
  <c r="H159" i="1"/>
  <c r="H158" i="1"/>
  <c r="H156" i="1"/>
  <c r="H155" i="1"/>
  <c r="H153" i="1"/>
  <c r="H152" i="1"/>
  <c r="H151" i="1"/>
  <c r="H150" i="1"/>
  <c r="H149" i="1"/>
  <c r="H148" i="1"/>
  <c r="H145" i="1"/>
  <c r="H143" i="1"/>
  <c r="H142" i="1"/>
  <c r="H141" i="1"/>
  <c r="H140" i="1"/>
  <c r="H139" i="1"/>
  <c r="H138" i="1"/>
  <c r="H137" i="1"/>
  <c r="H136" i="1"/>
  <c r="H135" i="1"/>
  <c r="H134" i="1"/>
  <c r="H133" i="1"/>
  <c r="H132" i="1"/>
  <c r="H131" i="1"/>
  <c r="H130" i="1"/>
  <c r="H129" i="1"/>
  <c r="H128" i="1"/>
  <c r="H127" i="1"/>
  <c r="H126" i="1"/>
  <c r="H125" i="1"/>
  <c r="H124" i="1"/>
  <c r="H123" i="1"/>
  <c r="H121" i="1"/>
  <c r="H120" i="1"/>
  <c r="H119" i="1"/>
  <c r="H117" i="1"/>
  <c r="H116" i="1"/>
  <c r="H115" i="1"/>
  <c r="H114" i="1"/>
  <c r="H113" i="1"/>
  <c r="H111" i="1"/>
  <c r="H110" i="1"/>
  <c r="H108" i="1"/>
  <c r="H107" i="1"/>
  <c r="H105" i="1"/>
  <c r="H104" i="1"/>
  <c r="H103" i="1"/>
  <c r="H102" i="1"/>
  <c r="H101" i="1"/>
  <c r="H100" i="1"/>
  <c r="H99" i="1"/>
  <c r="H98" i="1"/>
  <c r="H97" i="1"/>
  <c r="H94" i="1"/>
  <c r="H93" i="1"/>
  <c r="H92" i="1"/>
  <c r="H90" i="1"/>
  <c r="H89" i="1"/>
  <c r="H88" i="1"/>
  <c r="H87" i="1"/>
  <c r="H86" i="1"/>
  <c r="H85" i="1"/>
  <c r="H84" i="1"/>
  <c r="H83" i="1"/>
  <c r="H81" i="1"/>
  <c r="H71" i="1"/>
  <c r="H72" i="1"/>
  <c r="H73" i="1"/>
  <c r="H74" i="1"/>
  <c r="H75" i="1"/>
  <c r="H76" i="1"/>
  <c r="H77" i="1"/>
  <c r="H78" i="1"/>
  <c r="H79" i="1"/>
  <c r="H80" i="1"/>
  <c r="H70" i="1"/>
  <c r="H62" i="1"/>
  <c r="H63" i="1"/>
  <c r="H64" i="1"/>
  <c r="H65" i="1"/>
  <c r="H66" i="1"/>
  <c r="H67" i="1"/>
  <c r="H68" i="1"/>
  <c r="H61" i="1"/>
  <c r="H59" i="1"/>
  <c r="H57" i="1"/>
  <c r="H56" i="1"/>
  <c r="F69" i="1"/>
  <c r="F58" i="1"/>
  <c r="F55" i="1"/>
  <c r="H54" i="1"/>
  <c r="F52" i="1"/>
  <c r="H53" i="1"/>
  <c r="H48" i="1"/>
  <c r="H49" i="1"/>
  <c r="H50" i="1"/>
  <c r="H51" i="1"/>
  <c r="H47" i="1"/>
  <c r="F46" i="1"/>
  <c r="H118" i="1" l="1"/>
  <c r="F32" i="1"/>
  <c r="H154" i="1"/>
  <c r="F146" i="1"/>
  <c r="H147" i="1"/>
  <c r="H122" i="1"/>
  <c r="H112" i="1"/>
  <c r="H109" i="1"/>
  <c r="H106" i="1"/>
  <c r="F95" i="1"/>
  <c r="H96" i="1"/>
  <c r="H82" i="1"/>
  <c r="H160" i="1"/>
  <c r="H157" i="1"/>
  <c r="H55" i="1"/>
  <c r="H52" i="1"/>
  <c r="H69" i="1"/>
  <c r="H58" i="1"/>
  <c r="F164" i="1" l="1"/>
  <c r="H146" i="1"/>
  <c r="H95" i="1"/>
  <c r="H60" i="1"/>
  <c r="H46" i="1"/>
  <c r="H32" i="1" l="1"/>
  <c r="H164" i="1" s="1"/>
  <c r="G1" i="1" s="1"/>
</calcChain>
</file>

<file path=xl/sharedStrings.xml><?xml version="1.0" encoding="utf-8"?>
<sst xmlns="http://schemas.openxmlformats.org/spreadsheetml/2006/main" count="262" uniqueCount="253">
  <si>
    <t>Sustainability Standard Checklist</t>
  </si>
  <si>
    <t>General Information</t>
  </si>
  <si>
    <t>Contact</t>
  </si>
  <si>
    <t>Name:</t>
  </si>
  <si>
    <t>Last name:</t>
  </si>
  <si>
    <t>Phone:</t>
  </si>
  <si>
    <r>
      <t xml:space="preserve">Product List </t>
    </r>
    <r>
      <rPr>
        <sz val="9"/>
        <color theme="2" tint="-0.499984740745262"/>
        <rFont val="Arial"/>
        <family val="2"/>
      </rPr>
      <t xml:space="preserve"> (</t>
    </r>
    <r>
      <rPr>
        <i/>
        <sz val="9"/>
        <color theme="2" tint="-0.499984740745262"/>
        <rFont val="Arial"/>
        <family val="2"/>
      </rPr>
      <t>separate products by comma)</t>
    </r>
  </si>
  <si>
    <t>Product List:</t>
  </si>
  <si>
    <t>Farm Operation</t>
  </si>
  <si>
    <t>Type:</t>
  </si>
  <si>
    <t>Address:</t>
  </si>
  <si>
    <t>Zip Code:</t>
  </si>
  <si>
    <t>City:</t>
  </si>
  <si>
    <t>State:</t>
  </si>
  <si>
    <t>Country:</t>
  </si>
  <si>
    <t>Facility Operation</t>
  </si>
  <si>
    <t>Question Number</t>
  </si>
  <si>
    <t>Question</t>
  </si>
  <si>
    <t xml:space="preserve">Answer                                                             </t>
  </si>
  <si>
    <t xml:space="preserve">Score                                                             </t>
  </si>
  <si>
    <t>Possible Points</t>
  </si>
  <si>
    <t>Comments</t>
  </si>
  <si>
    <t xml:space="preserve">Question Points                                            </t>
  </si>
  <si>
    <t>1. Organization</t>
  </si>
  <si>
    <t>1.1. Environmental Certifications</t>
  </si>
  <si>
    <t>1.01.01</t>
  </si>
  <si>
    <t>Is production currently certified under any other program(s) addressing elements of sustainable agriculture and requiring an on-site audit? (Informational only, answer will not affect score.)</t>
  </si>
  <si>
    <t>Demeter Certified Biodynamic</t>
  </si>
  <si>
    <t>Eco Apple</t>
  </si>
  <si>
    <t>Equitable Food Initiative</t>
  </si>
  <si>
    <t>Fair Food Program</t>
  </si>
  <si>
    <t>Food Alliance</t>
  </si>
  <si>
    <t>Protected Harvest</t>
  </si>
  <si>
    <t>Rainforest Alliance</t>
  </si>
  <si>
    <t>SCS Sustainably Grown</t>
  </si>
  <si>
    <t>TruEarth</t>
  </si>
  <si>
    <t>USDA Organic</t>
  </si>
  <si>
    <t>Other (describe in comment box)</t>
  </si>
  <si>
    <t>1.2. Policies</t>
  </si>
  <si>
    <t>1.02.01</t>
  </si>
  <si>
    <t>Is there a written policy statement prohibiting the application of both untreated and treated biosolids to production sites for at least one year prior to production?</t>
  </si>
  <si>
    <t>1.02.02</t>
  </si>
  <si>
    <t>If the crops/ ingredients grown are modified using GMO technologies, is there a written policy that they will be disclosed to the buyer?</t>
  </si>
  <si>
    <t>1.02.03</t>
  </si>
  <si>
    <t>If the crops/ ingredients grown are modified using CRISPR technologies, is there a written policy that they will be disclosed to the buyer?</t>
  </si>
  <si>
    <t>1.02.04</t>
  </si>
  <si>
    <t xml:space="preserve">Is there a policy that the organization complies with all laws and regulations governing pesticide and nutrient use, labor, hiring and employment practices, and employee health and safety?  </t>
  </si>
  <si>
    <t>1.02.05</t>
  </si>
  <si>
    <t>Does the Group maintain an Internal Management System (IMS) to ensure facility and producer group member compliance with the Sustainability Standard certification criteria? Does the IMS meet all minimum requirements identified in the IMS Checklist?</t>
  </si>
  <si>
    <t>1.3. Air Quality</t>
  </si>
  <si>
    <t>1.03.01</t>
  </si>
  <si>
    <t xml:space="preserve">Are at least three measures in place to protect air quality?
- Reducing odors by carefully handling and storing bulk materials (e.g., manure, waste)
- Modifying existing equipment to reduce emissions
- Purchasing utilities that use less energy or have lower emissions (e.g., tractors, irrigation pumps, processing equipment)
- Keeping vehicle use to a minimum (e.g., practices that reduce tractor passes, motorized transportation needs)
- Adjusting timing of operations (e.g., no tillage during high winds)
- Paving roads on site
- Applying suppressants on unpaved roads 
- Establishing and maintaining wind breaks
</t>
  </si>
  <si>
    <t>1.03.02</t>
  </si>
  <si>
    <t>Does the organization prohibit burning trash, vegetation, and crop residue?</t>
  </si>
  <si>
    <t>1.4. Water Conservation</t>
  </si>
  <si>
    <t>1.04.01</t>
  </si>
  <si>
    <t xml:space="preserve">Does the organization implement measures to prevent water contamination with sediment, nutrients, and pesticides?
</t>
  </si>
  <si>
    <t>1.04.02</t>
  </si>
  <si>
    <t xml:space="preserve">Does the organization try to improve local and/or regional watersheds? </t>
  </si>
  <si>
    <t>1.5. Energy Conservation</t>
  </si>
  <si>
    <t>1.05.01</t>
  </si>
  <si>
    <t xml:space="preserve">Has the organization calculated a greenhouse gas footprint? 
</t>
  </si>
  <si>
    <t>1.6. Waste and Recycling</t>
  </si>
  <si>
    <t>1.06.01</t>
  </si>
  <si>
    <t xml:space="preserve">Does the organization have measures in place to divert food loss from landfill through one or more of the following strategies?
- Source reduction
- Donating to food banks or shelters 
- Animal feed
- Industrial uses
- Composting </t>
  </si>
  <si>
    <t>1.06.02</t>
  </si>
  <si>
    <t>Does the organization track the amount of food loss diverted using each strategy?</t>
  </si>
  <si>
    <t>1.06.03</t>
  </si>
  <si>
    <t xml:space="preserve">Does the organization reuse materials? 
</t>
  </si>
  <si>
    <t>1.06.04</t>
  </si>
  <si>
    <t xml:space="preserve">Does the organization track the type and amount of materials reused? 
</t>
  </si>
  <si>
    <t>1.06.05</t>
  </si>
  <si>
    <t xml:space="preserve">Does organization recycle materials? 
</t>
  </si>
  <si>
    <t>1.06.06</t>
  </si>
  <si>
    <t xml:space="preserve">Does the organization track the type and amount of materials recycled?
</t>
  </si>
  <si>
    <t>1.06.07</t>
  </si>
  <si>
    <t xml:space="preserve">Does the organization use consumer product packaging that improves sustainability?
Examples include:
- Biodegradable material
- Reusable material
- Compostable material
- Post-consumer recycled material
- Other (please describe) 
</t>
  </si>
  <si>
    <t>1.06.08</t>
  </si>
  <si>
    <t xml:space="preserve">Does organization purchase products with recycled content? 
</t>
  </si>
  <si>
    <t>1.7. Worker Safety and Welfare</t>
  </si>
  <si>
    <t>1.07.01</t>
  </si>
  <si>
    <t xml:space="preserve">Does the organization have written policies and practices in place to uphold workers’ rights regarding the following issues? 
- Non-discrimination policy
- No harassment policy 
- Procedures for employees to express grievances without fear of retaliation.
</t>
  </si>
  <si>
    <t>1.07.02</t>
  </si>
  <si>
    <t>Does the organization explicitly provide employees with the right to collective bargaining?</t>
  </si>
  <si>
    <t>1.07.03</t>
  </si>
  <si>
    <t xml:space="preserve">Does the organization employ fair and transparent hiring practices? 
- Terms of employment are disclosed during recruiting / before hire
- Employees hired directly
- No recruitment fees 
</t>
  </si>
  <si>
    <t>1.07.04</t>
  </si>
  <si>
    <t xml:space="preserve">Does the organization employ fair and transparent pay practices?
- All work hours recorded and compensated, e.g., via automated tracking 
- Piece-rate workers earn at least minimum wage or employees are paid hourly 
</t>
  </si>
  <si>
    <t>1.07.05</t>
  </si>
  <si>
    <t>Does the organization provide training and personal protective equipment for pesticide handlers, applicators and any workers performing potentially dangerous tasks?</t>
  </si>
  <si>
    <t>1.07.06</t>
  </si>
  <si>
    <t xml:space="preserve">Does organization provide annual medical monitoring for workers handing organophosphates or carbamates with WARNING/DANGER or RED/YELLOW label? </t>
  </si>
  <si>
    <t>1.07.07</t>
  </si>
  <si>
    <t>Does the organization guarantee workers paid medical care for work-related injury and illnesses and compensation for lost wages during recovery?</t>
  </si>
  <si>
    <t>1.07.08</t>
  </si>
  <si>
    <t>Does organization provide opportunities or incentives for employee advancement? 
Examples include:
- Employee education and cost share
- Educational leave
- Internal advancement vs. external hires
- In-house education and training
- Incentive or quality bonuses
- Profit sharing with employees/trade partners
- Safety incentives</t>
  </si>
  <si>
    <t>1.07.09</t>
  </si>
  <si>
    <t>Does organization track worker safety, i.e., incident rates?</t>
  </si>
  <si>
    <t>1.07.10</t>
  </si>
  <si>
    <t xml:space="preserve">Does the organization implement practices to improve working conditions?
Examples include:
- Incorporation of automation
- Workers are not required to regularly work more than 48 hours per week.
- Lunch and work breaks are granted and respected.
- Disciplinary measures are clearly outlined and appropriate. These measures are communicated to all workers.
- Management provides information on workers’ rights to organize.
- Workers have tools and work clothes that are replaced regularly and free of charge.
- Provide safe transport for workers to and from housing
</t>
  </si>
  <si>
    <t>1.07.11</t>
  </si>
  <si>
    <t xml:space="preserve">Does organization implement additional socially responsible practices?
Examples include:
- Provide livable housing
- Provide access to 24-hour medical care
- Provide access to dental care and psychological care
- Provide access to AA programs
- Provide access to domestic violence prevention programs
- Provide daycare and schooling for children 
- Provide adult literacy programs
- Provide opportunities for adults to gain high school diploma. 
</t>
  </si>
  <si>
    <t>1.07.12</t>
  </si>
  <si>
    <t>Does organization track and communicate additional social responsibility practices?</t>
  </si>
  <si>
    <t>1.8. Sustainability and Stewardship</t>
  </si>
  <si>
    <t>1.08.01</t>
  </si>
  <si>
    <t xml:space="preserve">Does the organization have a team of experts that advise on or manage sustainability AND does this team meet at least annually to review performance on sustainability measures and identify and plan improvements?
</t>
  </si>
  <si>
    <t>1.08.02</t>
  </si>
  <si>
    <t xml:space="preserve">Does the organization have a written sustainability plan addressing goals for company operations?
</t>
  </si>
  <si>
    <t>1.08.03</t>
  </si>
  <si>
    <t xml:space="preserve">Does the organization publicly report on sustainability goals and progress towards goals?
</t>
  </si>
  <si>
    <t>1.08.04</t>
  </si>
  <si>
    <t xml:space="preserve">Has on-site research been conducted or supported financially or otherwise in the past year?
</t>
  </si>
  <si>
    <t>1.08.05</t>
  </si>
  <si>
    <t xml:space="preserve">Are science-based procedures used for on-site research?
</t>
  </si>
  <si>
    <t>1.08.06</t>
  </si>
  <si>
    <t xml:space="preserve">Have organization staff involved in implementing sustainability practices participated in sustainable agriculture-related training events in the past year exceeding legal requirements?
</t>
  </si>
  <si>
    <t>1.08.06a</t>
  </si>
  <si>
    <t xml:space="preserve">Were at least three different sustainability topics covered in training events that organization staff participated in within the last year?
</t>
  </si>
  <si>
    <t>1.08.07</t>
  </si>
  <si>
    <t xml:space="preserve">Has organization provided, hosted or supported one or more events in the past three years that include training in one or more aspects of sustainable agriculture?
</t>
  </si>
  <si>
    <t>1.9. Informational</t>
  </si>
  <si>
    <t>1.09.01</t>
  </si>
  <si>
    <t xml:space="preserve">Have any of the operations in the scope of the application been cited for violations of any legal requirements since the previous audit or within the last three years if they are a new applicant? If yes, has the operation made changes to correct violations? 
</t>
  </si>
  <si>
    <t>1.09.02</t>
  </si>
  <si>
    <t xml:space="preserve">Have any operations in the scope of the application experienced an environmental emergency since the previous audit, or within the past three years for new applicants? 
</t>
  </si>
  <si>
    <t>1.09.03</t>
  </si>
  <si>
    <t xml:space="preserve">Does the organization have any additional sustainability-related initiatives, projects, or programs that you would like to share?
</t>
  </si>
  <si>
    <t>2. Farm</t>
  </si>
  <si>
    <t>2.1. Biodiversity and Environmental Protection</t>
  </si>
  <si>
    <t>2.01.01</t>
  </si>
  <si>
    <t>Are all environmentally sensitive areas within and adjacent to field production sites identified on a map?</t>
  </si>
  <si>
    <t>2.01.02</t>
  </si>
  <si>
    <t>Are environmentally sensitive areas avoided when putting new land into production?</t>
  </si>
  <si>
    <t>2.01.03</t>
  </si>
  <si>
    <t>Are protective measures in place to avoid damaging or degrading sensitive areas at field production sites?</t>
  </si>
  <si>
    <t>2.01.04</t>
  </si>
  <si>
    <t>Are all environmentally sensitive areas within and adjacent to field production sites visually monitored at least annually?</t>
  </si>
  <si>
    <t>2.01.05</t>
  </si>
  <si>
    <t xml:space="preserve">Are quantitative data collected on the quality of sensitive areas at field production sites? </t>
  </si>
  <si>
    <t>2.01.05a</t>
  </si>
  <si>
    <t>Do quantitative data on the quality of sensitive areas at field production sites show improvement over time?</t>
  </si>
  <si>
    <t>2.01.06</t>
  </si>
  <si>
    <t>Does the organization restore or conserve habitat for native species and wildlife to promote biodiversity?</t>
  </si>
  <si>
    <t>2.01.07</t>
  </si>
  <si>
    <t>Does organization create habitat and forage sources for pollinators?</t>
  </si>
  <si>
    <t>2.01.08</t>
  </si>
  <si>
    <t>Does the operation employ measures to reduce ecological impacts of any managed pollinators used in production?</t>
  </si>
  <si>
    <t>2.2. Environmental Emergency Management</t>
  </si>
  <si>
    <t>2.02.01</t>
  </si>
  <si>
    <t xml:space="preserve">Are emergency contact information and basic staff procedures readily available at likely locations in the event of possible emergencies including natural disasters? (E.g., vehicle accident, fire, worker pesticide exposure, earthquake) </t>
  </si>
  <si>
    <t>2.02.02</t>
  </si>
  <si>
    <t xml:space="preserve">Are written environmental emergency management plans available in the event of possible emergencies, including potential emergencies, staff roles and responsibilities, and resources for response, control, containment and/or cleanup? Are employees trained on emergency management plans?  </t>
  </si>
  <si>
    <t>2.3. Fertilizer and Pesticide Drift</t>
  </si>
  <si>
    <t>2.03.01</t>
  </si>
  <si>
    <t>Are pesticide and nutrient application equipment 
calibrated at least annually, or more frequently if 
recommended by the manufacturer and are procedures 
(methods) and results documented?</t>
  </si>
  <si>
    <t>2.03.02</t>
  </si>
  <si>
    <t>Are comprehensive drift management plans containing 
the following elements written and implemented? 
- Training protocol for staff 
- Weather conditions that are unsafe for specific types 
of pesticide applications 
- Information to help applicator select or adjust 
formulations, additives, equipment, techniques or 
other options to reduce drift 
- Contact information for those requiring notification if 
unexpected drift has occurred</t>
  </si>
  <si>
    <t>2.4. Soil Health</t>
  </si>
  <si>
    <t>2.04.01</t>
  </si>
  <si>
    <t xml:space="preserve">Are eroded areas not present, or if they are present, are they corrected in a timely manner if they occur? Which measures are in place to mitigate the risk of soil erosion from wind or water? 
- Wind breaks
- Retention ponds
- Contour planting 
- Managed drainage 
- In-field grass strips 
- Vegetative buffers
- Other 
</t>
  </si>
  <si>
    <t>2.04.02</t>
  </si>
  <si>
    <t>Does organization monitor and record advanced soil health indicators?</t>
  </si>
  <si>
    <t>2.04.03</t>
  </si>
  <si>
    <t>Does organization implement adequate protective/corrective measures for maintaining or improving soil health indicators?</t>
  </si>
  <si>
    <t>2.04.04</t>
  </si>
  <si>
    <t xml:space="preserve">Has organization set at least two goals for maintaining or improving soil health indicators and collected quantitative data measuring changes in soil health since the previous audit (or within the previous three years for new applicants)? </t>
  </si>
  <si>
    <t>2.04.05</t>
  </si>
  <si>
    <t xml:space="preserve">Has organization met at least two quantitative goals for improvement in soil health indicators since the previous audit (or within the previous three years for new applicants)?  </t>
  </si>
  <si>
    <t>2.6. Energy Conservation</t>
  </si>
  <si>
    <t>2.05.01</t>
  </si>
  <si>
    <t xml:space="preserve">Does the organization make irrigation decisions based on documented crop need(s)?
</t>
  </si>
  <si>
    <t>2.05.02</t>
  </si>
  <si>
    <t xml:space="preserve">Does the organization implement measures to improve irrigation water use efficiency?
</t>
  </si>
  <si>
    <t>2.05.03</t>
  </si>
  <si>
    <t xml:space="preserve">Does the organization measure and report irrigation use efficiency, i.e., irrigation water use per unit of production?
</t>
  </si>
  <si>
    <t>2.7. IPM and Nutrient Management</t>
  </si>
  <si>
    <t>2.06.01</t>
  </si>
  <si>
    <t xml:space="preserve">Does organization implement energy efficiency measures to reduce energy used for crop production?
</t>
  </si>
  <si>
    <t>2.06.02</t>
  </si>
  <si>
    <t xml:space="preserve">Does organization use renewable energy for crop production? 
</t>
  </si>
  <si>
    <t>2.07.01</t>
  </si>
  <si>
    <t>Does organization access IPM information resources?</t>
  </si>
  <si>
    <t>2.07.02</t>
  </si>
  <si>
    <t xml:space="preserve">Does organization identify key pests, weeds, and diseases (those which usually require action to prevent economic losses) and understand their biology?
</t>
  </si>
  <si>
    <t>2.07.03</t>
  </si>
  <si>
    <t xml:space="preserve">Does organization implement effective non-chemical strategies to prevent losses by key pests?
</t>
  </si>
  <si>
    <t>2.07.04</t>
  </si>
  <si>
    <t xml:space="preserve">Does organization implement effective scouting, sampling and monitoring techniques for all key pests for which these techniques are available?
</t>
  </si>
  <si>
    <t>2.07.05</t>
  </si>
  <si>
    <t xml:space="preserve">Does organization use science-based economic thresholds to determine if and when to take action for each key pest for which thresholds are available?
</t>
  </si>
  <si>
    <t>2.07.06</t>
  </si>
  <si>
    <t xml:space="preserve">Are effective non-chemical intervention strategies (cultural, biological and/or mechanical) implemented to manage key pests?
</t>
  </si>
  <si>
    <t>2.07.07</t>
  </si>
  <si>
    <t>Are pesticide applications tied to a documented need?</t>
  </si>
  <si>
    <t>2.07.08</t>
  </si>
  <si>
    <t xml:space="preserve">Are there complete and legible pesticide application records for the current season that include location, date, time, material applied, REI, rate, applicator name, application method, wind speed and direction, air temperature and target pest?
</t>
  </si>
  <si>
    <t>2.07.09</t>
  </si>
  <si>
    <t xml:space="preserve">Is pesticide risk tracked and reduced over time?
</t>
  </si>
  <si>
    <t>2.07.10</t>
  </si>
  <si>
    <t xml:space="preserve">Does organization identify specific pesticides and pests at the greatest risk for developing resistance?
</t>
  </si>
  <si>
    <t>2.07.11</t>
  </si>
  <si>
    <t xml:space="preserve">Does the organization implement effective strategies to mitigate the risk of resistance for pests and pesticides at the greatest risk?
- Untreated refuges
- Crop rotation
- Rotating modes of action 
- Tank mixing multiple modes of action  
- Rotating chemical and non-chemical methods
- Use of mating disruption
- Other (scouting, monitoring and use of thresholds is not eligible for credit on this question.) 
</t>
  </si>
  <si>
    <t>2.07.12</t>
  </si>
  <si>
    <t xml:space="preserve">Does organization formally assess performance of the IPM program including pest management successes and failures?  
</t>
  </si>
  <si>
    <t>2.07.13</t>
  </si>
  <si>
    <t xml:space="preserve">Does organization rank pesticides used in crop production according to the following factors and reduce/restrict the use of those with greatest risk?
- Potential for residue post-harvest (10 pts) 
- Acute toxicity to mammals (10 pts) 
- Toxicity to beneficials including pollinators (10 pts)
- Chronic toxicity to mammals (10 pts) 
- Additional eco-toxicity measures (10 pts) 
</t>
  </si>
  <si>
    <t>2.07.14</t>
  </si>
  <si>
    <t xml:space="preserve">Does organization protect bees and other pollinators from exposure to pesticides toxic to bees? 
</t>
  </si>
  <si>
    <t>2.07.15</t>
  </si>
  <si>
    <t xml:space="preserve">Does organization monitor and record basic soil characteristics (N, P, K, organic matter and pH) via soil and/or tissue analysis at least once every three years? 
</t>
  </si>
  <si>
    <t>2.07.16</t>
  </si>
  <si>
    <t xml:space="preserve">Are there complete and legible nutrient application records for the current season that include date, time, material applied, rate, applicator name and application method?
</t>
  </si>
  <si>
    <t>2.07.17</t>
  </si>
  <si>
    <t xml:space="preserve">Do nutrient application rates reflect available nutrients and projected crop need, based on nutrient management planning?
</t>
  </si>
  <si>
    <t>2.07.18</t>
  </si>
  <si>
    <t xml:space="preserve">Is nutrient use efficiency, i.e., nutrient use per unit of production, calculated and recorded?
</t>
  </si>
  <si>
    <t>2.07.19</t>
  </si>
  <si>
    <t xml:space="preserve">Is nutrient use efficiency tracked and improved over time?
</t>
  </si>
  <si>
    <t>2.8. Informational</t>
  </si>
  <si>
    <t>2.08.01</t>
  </si>
  <si>
    <t xml:space="preserve">Have any operations in the scope of the application been cited for off-target application of fertilizers or pesticides since the previous audit, or within the last three years for new applicants?  If yes, has the operation made changes to reduce potential for off-target applications? </t>
  </si>
  <si>
    <t>3. Facility</t>
  </si>
  <si>
    <t>3.1. Biodiversity and Environmental Protection</t>
  </si>
  <si>
    <t>3.01.01</t>
  </si>
  <si>
    <t>Are all environmentally sensitive areas within and adjacent to facilities identified on a map?</t>
  </si>
  <si>
    <t>3.01.02</t>
  </si>
  <si>
    <t>Are environmentally sensitive areas avoided when expanding facilities?</t>
  </si>
  <si>
    <t>3.01.03</t>
  </si>
  <si>
    <t>Are protective measures in place to avoid damaging or degrading sensitive areas at facilities?</t>
  </si>
  <si>
    <t>3.01.04</t>
  </si>
  <si>
    <t>Are all environmentally sensitive areas within and adjacent to facilities visually monitored at least annually?</t>
  </si>
  <si>
    <t>3.01.05</t>
  </si>
  <si>
    <t xml:space="preserve">Are quantitative data collected on the quality of sensitive areas at facilities? </t>
  </si>
  <si>
    <t>3.01.05a</t>
  </si>
  <si>
    <t>Do quantitative data on the quality of sensitive areas at facilities show improvement over time?</t>
  </si>
  <si>
    <t>3.2. Environmental Emergency Management</t>
  </si>
  <si>
    <t>3.02.01</t>
  </si>
  <si>
    <t>3.02.02</t>
  </si>
  <si>
    <t xml:space="preserve">Are written environmental emergency management plans available in the event of possible emergencies, including potential emergencies, staff roles and responsibilities, and resources for response, control, containment and/or cleanup? Are employees trained on emergency management plans? </t>
  </si>
  <si>
    <t>3.3. Water Conservation</t>
  </si>
  <si>
    <t>3.03.01</t>
  </si>
  <si>
    <t xml:space="preserve">Does the organization have measures in place to improve processing water use efficiency?
</t>
  </si>
  <si>
    <t>3.03.02</t>
  </si>
  <si>
    <t xml:space="preserve">Does the organization measure and report processing water use efficiency, i.e., processing and/or packing plant water use per unit of production?
</t>
  </si>
  <si>
    <t>3.4. Energy Conservation</t>
  </si>
  <si>
    <t>3.04.01</t>
  </si>
  <si>
    <t>Does organization implement energy efficiency measures to reduce facility energy use?</t>
  </si>
  <si>
    <t>3.04.02</t>
  </si>
  <si>
    <t xml:space="preserve">Does organization use renewable energy to power facilities? </t>
  </si>
  <si>
    <t>3.04.03</t>
  </si>
  <si>
    <t xml:space="preserve">Does the organization have measures in place to reduce food miles for product distribution?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</si>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</sst>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14"/>
      <color theme="1"/>
      <name val="Calibri"/>
      <family val="2"/>
      <scheme val="minor"/>
    </font>
    <font>
      <b/>
      <sz val="9"/>
      <color theme="0"/>
      <name val="Arial"/>
      <family val="2"/>
    </font>
    <font>
      <b/>
      <sz val="12"/>
      <color theme="0"/>
      <name val="Arial"/>
      <family val="2"/>
    </font>
    <font>
      <sz val="8"/>
      <color theme="1"/>
      <name val="Arial"/>
      <family val="2"/>
    </font>
    <font>
      <sz val="9"/>
      <name val="Arial"/>
      <family val="2"/>
    </font>
    <font>
      <sz val="9"/>
      <color theme="2" tint="-0.499984740745262"/>
      <name val="Arial"/>
      <family val="2"/>
    </font>
    <font>
      <i/>
      <sz val="9"/>
      <color theme="2" tint="-0.499984740745262"/>
      <name val="Arial"/>
      <family val="2"/>
    </font>
  </fonts>
  <fills count="8">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39">
    <xf numFmtId="0" fontId="0" fillId="0" borderId="0" xfId="0"/>
    <xf numFmtId="0" fontId="2" fillId="0" borderId="2" xfId="0" applyFont="1" applyBorder="1" applyAlignment="1">
      <alignment horizontal="center" vertical="center" wrapText="1"/>
    </xf>
    <xf numFmtId="49" fontId="2" fillId="0" borderId="2" xfId="0" applyNumberFormat="1" applyFont="1" applyBorder="1" applyAlignment="1">
      <alignment horizontal="right" vertical="center"/>
    </xf>
    <xf numFmtId="49" fontId="2" fillId="0" borderId="2" xfId="0" applyNumberFormat="1" applyFont="1" applyBorder="1" applyAlignment="1">
      <alignment horizontal="right" vertical="top"/>
    </xf>
    <xf numFmtId="49" fontId="3" fillId="5" borderId="2" xfId="0" applyNumberFormat="1" applyFont="1" applyFill="1" applyBorder="1" applyAlignment="1">
      <alignment vertical="center"/>
    </xf>
    <xf numFmtId="0" fontId="3" fillId="5" borderId="2" xfId="0" applyFont="1" applyFill="1" applyBorder="1" applyAlignment="1">
      <alignment horizontal="center" vertical="center"/>
    </xf>
    <xf numFmtId="0" fontId="3" fillId="0" borderId="2" xfId="0"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2" fillId="4" borderId="2" xfId="0" applyFont="1" applyFill="1" applyBorder="1" applyAlignment="1">
      <alignment horizontal="center" vertical="center"/>
    </xf>
    <xf numFmtId="0" fontId="8" fillId="0" borderId="2" xfId="1"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4" borderId="5" xfId="0" applyFont="1" applyFill="1" applyBorder="1" applyAlignment="1">
      <alignment horizontal="center" vertical="center"/>
    </xf>
    <xf numFmtId="0" fontId="7" fillId="0" borderId="3" xfId="0" applyFont="1" applyBorder="1" applyAlignment="1">
      <alignment horizontal="right"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horizontal="center" vertical="center"/>
    </xf>
    <xf numFmtId="49" fontId="6" fillId="2" borderId="3" xfId="0" applyNumberFormat="1" applyFont="1" applyFill="1" applyBorder="1" applyAlignment="1">
      <alignment vertical="center" wrapText="1"/>
    </xf>
    <xf numFmtId="0" fontId="6" fillId="2" borderId="3"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0" fillId="0" borderId="0" xfId="0" applyAlignment="1">
      <alignment horizontal="center" vertical="center"/>
    </xf>
    <xf numFmtId="49" fontId="6" fillId="2" borderId="4" xfId="0" applyNumberFormat="1" applyFont="1" applyFill="1" applyBorder="1" applyAlignment="1">
      <alignment horizontal="right" vertical="center" wrapText="1"/>
    </xf>
    <xf numFmtId="49" fontId="6" fillId="2" borderId="3" xfId="0" applyNumberFormat="1" applyFont="1" applyFill="1" applyBorder="1" applyAlignment="1">
      <alignment horizontal="right" vertical="center" wrapText="1"/>
    </xf>
    <xf numFmtId="49" fontId="6" fillId="2" borderId="4"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9" fontId="3" fillId="5" borderId="4" xfId="0" applyNumberFormat="1" applyFont="1" applyFill="1" applyBorder="1" applyAlignment="1">
      <alignment horizontal="left" vertical="center"/>
    </xf>
    <xf numFmtId="49" fontId="3" fillId="5" borderId="3" xfId="0" applyNumberFormat="1" applyFont="1" applyFill="1" applyBorder="1" applyAlignment="1">
      <alignment horizontal="left" vertical="center"/>
    </xf>
    <xf numFmtId="49" fontId="3" fillId="5" borderId="5" xfId="0" applyNumberFormat="1" applyFont="1" applyFill="1" applyBorder="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horizontal="left" vertical="center"/>
    </xf>
    <xf numFmtId="49" fontId="4" fillId="0" borderId="1" xfId="0" applyNumberFormat="1" applyFont="1" applyBorder="1" applyAlignment="1">
      <alignment horizontal="left" vertical="center"/>
    </xf>
    <xf numFmtId="49" fontId="2" fillId="0" borderId="2" xfId="0" applyNumberFormat="1" applyFont="1" applyBorder="1" applyAlignment="1" applyProtection="1">
      <alignment horizontal="left" vertical="center"/>
      <protection locked="0"/>
    </xf>
    <xf numFmtId="0" fontId="5" fillId="6" borderId="6" xfId="0" applyFont="1" applyFill="1" applyBorder="1" applyAlignment="1">
      <alignment horizontal="center" vertical="center" wrapText="1"/>
    </xf>
    <xf numFmtId="0" fontId="5" fillId="6" borderId="2" xfId="0" applyFont="1" applyFill="1" applyBorder="1" applyAlignment="1">
      <alignment horizontal="center" vertical="center" wrapText="1"/>
    </xf>
    <xf numFmtId="49" fontId="5" fillId="6" borderId="6"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xf>
    <xf numFmtId="49" fontId="6" fillId="2" borderId="5" xfId="0" applyNumberFormat="1" applyFont="1" applyFill="1" applyBorder="1" applyAlignment="1">
      <alignment horizontal="left" vertical="center" wrapText="1"/>
    </xf>
    <xf numFmtId="0" fontId="0" fillId="0" borderId="2" xfId="0" applyBorder="1" applyAlignment="1" applyProtection="1">
      <alignment horizontal="left"/>
      <protection locked="0"/>
    </xf>
  </cellXfs>
  <cellStyles count="2">
    <cellStyle name="Normal" xfId="0" builtinId="0"/>
    <cellStyle name="Normal 3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64"/>
  <sheetViews>
    <sheetView tabSelected="1" workbookViewId="0">
      <selection activeCell="B1" sqref="B1:F4"/>
    </sheetView>
  </sheetViews>
  <sheetFormatPr defaultColWidth="11.42578125" defaultRowHeight="15" x14ac:dyDescent="0.25"/>
  <cols>
    <col min="2" max="2" width="15.7109375" customWidth="1"/>
    <col min="3" max="3" width="56.85546875" customWidth="1"/>
    <col min="4" max="4" width="25.42578125" customWidth="1"/>
    <col min="5" max="5" width="11.7109375" customWidth="1"/>
    <col min="6" max="6" width="13.5703125" customWidth="1"/>
    <col min="7" max="7" width="30.85546875" customWidth="1"/>
    <col min="9" max="9" width="0" style="19" hidden="1" customWidth="1"/>
  </cols>
  <sheetData>
    <row r="1" spans="2:8" ht="15" customHeight="1" x14ac:dyDescent="0.25">
      <c r="B1" s="29" t="s">
        <v>0</v>
      </c>
      <c r="C1" s="29"/>
      <c r="D1" s="29"/>
      <c r="E1" s="29"/>
      <c r="F1" s="29"/>
      <c r="G1" s="27" t="str">
        <f>CONCATENATE("Score: ", ROUND( ((H164/F164)*100),2), "%")</f>
        <v>Score: 0%</v>
      </c>
      <c r="H1" s="27"/>
    </row>
    <row r="2" spans="2:8" ht="15" customHeight="1" x14ac:dyDescent="0.25">
      <c r="B2" s="29"/>
      <c r="C2" s="29"/>
      <c r="D2" s="29"/>
      <c r="E2" s="29"/>
      <c r="F2" s="29"/>
      <c r="G2" s="27"/>
      <c r="H2" s="27"/>
    </row>
    <row r="3" spans="2:8" ht="15" customHeight="1" x14ac:dyDescent="0.25">
      <c r="B3" s="29"/>
      <c r="C3" s="29"/>
      <c r="D3" s="29"/>
      <c r="E3" s="29"/>
      <c r="F3" s="29"/>
      <c r="G3" s="27"/>
      <c r="H3" s="27"/>
    </row>
    <row r="4" spans="2:8" ht="15" customHeight="1" x14ac:dyDescent="0.25">
      <c r="B4" s="30"/>
      <c r="C4" s="30"/>
      <c r="D4" s="30"/>
      <c r="E4" s="30"/>
      <c r="F4" s="30"/>
      <c r="G4" s="28"/>
      <c r="H4" s="28"/>
    </row>
    <row r="5" spans="2:8" ht="23.25" customHeight="1" x14ac:dyDescent="0.25">
      <c r="B5" s="22" t="s">
        <v>1</v>
      </c>
      <c r="C5" s="23"/>
      <c r="D5" s="23"/>
      <c r="E5" s="23"/>
      <c r="F5" s="23"/>
      <c r="G5" s="23"/>
      <c r="H5" s="37"/>
    </row>
    <row r="6" spans="2:8" ht="15" customHeight="1" x14ac:dyDescent="0.25">
      <c r="B6" s="36" t="s">
        <v>2</v>
      </c>
      <c r="C6" s="36"/>
      <c r="D6" s="36"/>
      <c r="E6" s="36"/>
      <c r="F6" s="36"/>
      <c r="G6" s="36"/>
      <c r="H6" s="36"/>
    </row>
    <row r="7" spans="2:8" ht="15" customHeight="1" x14ac:dyDescent="0.25">
      <c r="B7" s="2" t="s">
        <v>3</v>
      </c>
      <c r="C7" s="38"/>
      <c r="D7" s="38"/>
      <c r="E7" s="38"/>
      <c r="F7" s="38"/>
      <c r="G7" s="38"/>
      <c r="H7" s="38"/>
    </row>
    <row r="8" spans="2:8" ht="15" customHeight="1" x14ac:dyDescent="0.25">
      <c r="B8" s="2" t="s">
        <v>4</v>
      </c>
      <c r="C8" s="31"/>
      <c r="D8" s="31"/>
      <c r="E8" s="31"/>
      <c r="F8" s="31"/>
      <c r="G8" s="31"/>
      <c r="H8" s="31"/>
    </row>
    <row r="9" spans="2:8" ht="15" customHeight="1" x14ac:dyDescent="0.25">
      <c r="B9" s="2" t="s">
        <v>5</v>
      </c>
      <c r="C9" s="31"/>
      <c r="D9" s="31"/>
      <c r="E9" s="31"/>
      <c r="F9" s="31"/>
      <c r="G9" s="31"/>
      <c r="H9" s="31"/>
    </row>
    <row r="10" spans="2:8" ht="15" customHeight="1" x14ac:dyDescent="0.25">
      <c r="B10" s="36" t="s">
        <v>6</v>
      </c>
      <c r="C10" s="36"/>
      <c r="D10" s="36"/>
      <c r="E10" s="36"/>
      <c r="F10" s="36"/>
      <c r="G10" s="36"/>
      <c r="H10" s="36"/>
    </row>
    <row r="11" spans="2:8" ht="30.75" customHeight="1" x14ac:dyDescent="0.25">
      <c r="B11" s="3" t="s">
        <v>7</v>
      </c>
      <c r="C11" s="31"/>
      <c r="D11" s="31"/>
      <c r="E11" s="31"/>
      <c r="F11" s="31"/>
      <c r="G11" s="31"/>
      <c r="H11" s="31"/>
    </row>
    <row r="12" spans="2:8" ht="15" customHeight="1" x14ac:dyDescent="0.25">
      <c r="B12" s="36" t="s">
        <v>8</v>
      </c>
      <c r="C12" s="36"/>
      <c r="D12" s="36"/>
      <c r="E12" s="36"/>
      <c r="F12" s="36"/>
      <c r="G12" s="36"/>
      <c r="H12" s="36"/>
    </row>
    <row r="13" spans="2:8" ht="15" customHeight="1" x14ac:dyDescent="0.25">
      <c r="B13" s="2" t="s">
        <v>9</v>
      </c>
      <c r="C13" s="31"/>
      <c r="D13" s="31"/>
      <c r="E13" s="31"/>
      <c r="F13" s="31"/>
      <c r="G13" s="31"/>
      <c r="H13" s="31"/>
    </row>
    <row r="14" spans="2:8" ht="15" customHeight="1" x14ac:dyDescent="0.25">
      <c r="B14" s="2" t="s">
        <v>3</v>
      </c>
      <c r="C14" s="31"/>
      <c r="D14" s="31"/>
      <c r="E14" s="31"/>
      <c r="F14" s="31"/>
      <c r="G14" s="31"/>
      <c r="H14" s="31"/>
    </row>
    <row r="15" spans="2:8" ht="15" customHeight="1" x14ac:dyDescent="0.25">
      <c r="B15" s="2" t="s">
        <v>10</v>
      </c>
      <c r="C15" s="31"/>
      <c r="D15" s="31"/>
      <c r="E15" s="31"/>
      <c r="F15" s="31"/>
      <c r="G15" s="31"/>
      <c r="H15" s="31"/>
    </row>
    <row r="16" spans="2:8" ht="15" customHeight="1" x14ac:dyDescent="0.25">
      <c r="B16" s="2" t="s">
        <v>11</v>
      </c>
      <c r="C16" s="31"/>
      <c r="D16" s="31"/>
      <c r="E16" s="31"/>
      <c r="F16" s="31"/>
      <c r="G16" s="31"/>
      <c r="H16" s="31"/>
    </row>
    <row r="17" spans="2:8" ht="15" customHeight="1" x14ac:dyDescent="0.25">
      <c r="B17" s="2" t="s">
        <v>12</v>
      </c>
      <c r="C17" s="31"/>
      <c r="D17" s="31"/>
      <c r="E17" s="31"/>
      <c r="F17" s="31"/>
      <c r="G17" s="31"/>
      <c r="H17" s="31"/>
    </row>
    <row r="18" spans="2:8" ht="15" customHeight="1" x14ac:dyDescent="0.25">
      <c r="B18" s="2" t="s">
        <v>13</v>
      </c>
      <c r="C18" s="31"/>
      <c r="D18" s="31"/>
      <c r="E18" s="31"/>
      <c r="F18" s="31"/>
      <c r="G18" s="31"/>
      <c r="H18" s="31"/>
    </row>
    <row r="19" spans="2:8" ht="15" customHeight="1" x14ac:dyDescent="0.25">
      <c r="B19" s="2" t="s">
        <v>14</v>
      </c>
      <c r="C19" s="31"/>
      <c r="D19" s="31"/>
      <c r="E19" s="31"/>
      <c r="F19" s="31"/>
      <c r="G19" s="31"/>
      <c r="H19" s="31"/>
    </row>
    <row r="20" spans="2:8" ht="15" customHeight="1" x14ac:dyDescent="0.25">
      <c r="B20" s="36" t="s">
        <v>15</v>
      </c>
      <c r="C20" s="36"/>
      <c r="D20" s="36"/>
      <c r="E20" s="36"/>
      <c r="F20" s="36"/>
      <c r="G20" s="36"/>
      <c r="H20" s="36"/>
    </row>
    <row r="21" spans="2:8" ht="15" customHeight="1" x14ac:dyDescent="0.25">
      <c r="B21" s="2" t="s">
        <v>9</v>
      </c>
      <c r="C21" s="31"/>
      <c r="D21" s="31"/>
      <c r="E21" s="31"/>
      <c r="F21" s="31"/>
      <c r="G21" s="31"/>
      <c r="H21" s="31"/>
    </row>
    <row r="22" spans="2:8" ht="15" customHeight="1" x14ac:dyDescent="0.25">
      <c r="B22" s="2" t="s">
        <v>3</v>
      </c>
      <c r="C22" s="31"/>
      <c r="D22" s="31"/>
      <c r="E22" s="31"/>
      <c r="F22" s="31"/>
      <c r="G22" s="31"/>
      <c r="H22" s="31"/>
    </row>
    <row r="23" spans="2:8" ht="15" customHeight="1" x14ac:dyDescent="0.25">
      <c r="B23" s="2" t="s">
        <v>10</v>
      </c>
      <c r="C23" s="31"/>
      <c r="D23" s="31"/>
      <c r="E23" s="31"/>
      <c r="F23" s="31"/>
      <c r="G23" s="31"/>
      <c r="H23" s="31"/>
    </row>
    <row r="24" spans="2:8" ht="15" customHeight="1" x14ac:dyDescent="0.25">
      <c r="B24" s="2" t="s">
        <v>11</v>
      </c>
      <c r="C24" s="31"/>
      <c r="D24" s="31"/>
      <c r="E24" s="31"/>
      <c r="F24" s="31"/>
      <c r="G24" s="31"/>
      <c r="H24" s="31"/>
    </row>
    <row r="25" spans="2:8" ht="15" customHeight="1" x14ac:dyDescent="0.25">
      <c r="B25" s="2" t="s">
        <v>12</v>
      </c>
      <c r="C25" s="31"/>
      <c r="D25" s="31"/>
      <c r="E25" s="31"/>
      <c r="F25" s="31"/>
      <c r="G25" s="31"/>
      <c r="H25" s="31"/>
    </row>
    <row r="26" spans="2:8" ht="15" customHeight="1" x14ac:dyDescent="0.25">
      <c r="B26" s="2" t="s">
        <v>13</v>
      </c>
      <c r="C26" s="31"/>
      <c r="D26" s="31"/>
      <c r="E26" s="31"/>
      <c r="F26" s="31"/>
      <c r="G26" s="31"/>
      <c r="H26" s="31"/>
    </row>
    <row r="27" spans="2:8" ht="15" customHeight="1" x14ac:dyDescent="0.25">
      <c r="B27" s="2" t="s">
        <v>14</v>
      </c>
      <c r="C27" s="31"/>
      <c r="D27" s="31"/>
      <c r="E27" s="31"/>
      <c r="F27" s="31"/>
      <c r="G27" s="31"/>
      <c r="H27" s="31"/>
    </row>
    <row r="28" spans="2:8" ht="15" customHeight="1" x14ac:dyDescent="0.25">
      <c r="B28" s="34" t="s">
        <v>16</v>
      </c>
      <c r="C28" s="32" t="s">
        <v>17</v>
      </c>
      <c r="D28" s="32" t="s">
        <v>18</v>
      </c>
      <c r="E28" s="32" t="s">
        <v>19</v>
      </c>
      <c r="F28" s="32" t="s">
        <v>20</v>
      </c>
      <c r="G28" s="32" t="s">
        <v>21</v>
      </c>
      <c r="H28" s="32" t="s">
        <v>22</v>
      </c>
    </row>
    <row r="29" spans="2:8" x14ac:dyDescent="0.25">
      <c r="B29" s="35"/>
      <c r="C29" s="33"/>
      <c r="D29" s="33"/>
      <c r="E29" s="33"/>
      <c r="F29" s="33"/>
      <c r="G29" s="33"/>
      <c r="H29" s="33"/>
    </row>
    <row r="30" spans="2:8" x14ac:dyDescent="0.25">
      <c r="B30" s="35"/>
      <c r="C30" s="33"/>
      <c r="D30" s="33"/>
      <c r="E30" s="33"/>
      <c r="F30" s="33"/>
      <c r="G30" s="33"/>
      <c r="H30" s="33"/>
    </row>
    <row r="31" spans="2:8" x14ac:dyDescent="0.25">
      <c r="B31" s="35"/>
      <c r="C31" s="33"/>
      <c r="D31" s="33"/>
      <c r="E31" s="33"/>
      <c r="F31" s="33"/>
      <c r="G31" s="33"/>
      <c r="H31" s="33"/>
    </row>
    <row r="32" spans="2:8" ht="28.5" customHeight="1" x14ac:dyDescent="0.25">
      <c r="B32" s="22" t="s">
        <v>23</v>
      </c>
      <c r="C32" s="23"/>
      <c r="D32" s="23"/>
      <c r="E32" s="23"/>
      <c r="F32" s="17">
        <f>SUM(F33,F46,F52,F55,F58,F60,F69,F82)</f>
        <v>940</v>
      </c>
      <c r="G32" s="16"/>
      <c r="H32" s="17">
        <f>SUM(H33,H46,H52,H55,H58,H60,H69,H82)</f>
        <v>0</v>
      </c>
    </row>
    <row r="33" spans="2:9" ht="19.5" customHeight="1" x14ac:dyDescent="0.25">
      <c r="B33" s="24" t="s">
        <v>24</v>
      </c>
      <c r="C33" s="25"/>
      <c r="D33" s="25"/>
      <c r="E33" s="26"/>
      <c r="F33" s="5">
        <v>0</v>
      </c>
      <c r="G33" s="4"/>
      <c r="H33" s="5">
        <v>0</v>
      </c>
      <c r="I33" s="19">
        <v>0</v>
      </c>
    </row>
    <row r="34" spans="2:9" ht="36" x14ac:dyDescent="0.25">
      <c r="B34" s="1" t="s">
        <v>25</v>
      </c>
      <c r="C34" s="1" t="s">
        <v>26</v>
      </c>
      <c r="D34" s="8"/>
      <c r="E34" s="8"/>
      <c r="F34" s="12"/>
      <c r="G34" s="8"/>
      <c r="H34" s="8"/>
    </row>
    <row r="35" spans="2:9" x14ac:dyDescent="0.25">
      <c r="B35" s="11"/>
      <c r="C35" s="13" t="s">
        <v>27</v>
      </c>
      <c r="D35" s="6"/>
      <c r="E35" s="12"/>
      <c r="F35" s="12"/>
      <c r="G35" s="8"/>
      <c r="H35" s="8"/>
    </row>
    <row r="36" spans="2:9" x14ac:dyDescent="0.25">
      <c r="B36" s="11"/>
      <c r="C36" s="13" t="s">
        <v>28</v>
      </c>
      <c r="D36" s="6"/>
      <c r="E36" s="12"/>
      <c r="F36" s="12"/>
      <c r="G36" s="8"/>
      <c r="H36" s="8"/>
    </row>
    <row r="37" spans="2:9" x14ac:dyDescent="0.25">
      <c r="B37" s="11"/>
      <c r="C37" s="13" t="s">
        <v>29</v>
      </c>
      <c r="D37" s="6"/>
      <c r="E37" s="12"/>
      <c r="F37" s="12"/>
      <c r="G37" s="8"/>
      <c r="H37" s="8"/>
    </row>
    <row r="38" spans="2:9" x14ac:dyDescent="0.25">
      <c r="B38" s="11"/>
      <c r="C38" s="13" t="s">
        <v>30</v>
      </c>
      <c r="D38" s="6"/>
      <c r="E38" s="12"/>
      <c r="F38" s="12"/>
      <c r="G38" s="8"/>
      <c r="H38" s="8"/>
    </row>
    <row r="39" spans="2:9" x14ac:dyDescent="0.25">
      <c r="B39" s="11"/>
      <c r="C39" s="13" t="s">
        <v>31</v>
      </c>
      <c r="D39" s="6"/>
      <c r="E39" s="12"/>
      <c r="F39" s="12"/>
      <c r="G39" s="8"/>
      <c r="H39" s="8"/>
    </row>
    <row r="40" spans="2:9" x14ac:dyDescent="0.25">
      <c r="B40" s="11"/>
      <c r="C40" s="13" t="s">
        <v>32</v>
      </c>
      <c r="D40" s="6"/>
      <c r="E40" s="12"/>
      <c r="F40" s="12"/>
      <c r="G40" s="8"/>
      <c r="H40" s="8"/>
    </row>
    <row r="41" spans="2:9" x14ac:dyDescent="0.25">
      <c r="B41" s="11"/>
      <c r="C41" s="13" t="s">
        <v>33</v>
      </c>
      <c r="D41" s="6"/>
      <c r="E41" s="12"/>
      <c r="F41" s="12"/>
      <c r="G41" s="8"/>
      <c r="H41" s="8"/>
    </row>
    <row r="42" spans="2:9" x14ac:dyDescent="0.25">
      <c r="B42" s="11"/>
      <c r="C42" s="13" t="s">
        <v>34</v>
      </c>
      <c r="D42" s="6"/>
      <c r="E42" s="12"/>
      <c r="F42" s="12"/>
      <c r="G42" s="8"/>
      <c r="H42" s="8"/>
    </row>
    <row r="43" spans="2:9" x14ac:dyDescent="0.25">
      <c r="B43" s="11"/>
      <c r="C43" s="13" t="s">
        <v>35</v>
      </c>
      <c r="D43" s="6"/>
      <c r="E43" s="12"/>
      <c r="F43" s="12"/>
      <c r="G43" s="8"/>
      <c r="H43" s="8"/>
    </row>
    <row r="44" spans="2:9" x14ac:dyDescent="0.25">
      <c r="B44" s="11"/>
      <c r="C44" s="13" t="s">
        <v>36</v>
      </c>
      <c r="D44" s="6"/>
      <c r="E44" s="12"/>
      <c r="F44" s="12"/>
      <c r="G44" s="8"/>
      <c r="H44" s="8"/>
    </row>
    <row r="45" spans="2:9" ht="34.5" customHeight="1" x14ac:dyDescent="0.25">
      <c r="B45" s="11"/>
      <c r="C45" s="13" t="s">
        <v>37</v>
      </c>
      <c r="D45" s="6"/>
      <c r="E45" s="12"/>
      <c r="F45" s="12"/>
      <c r="G45" s="6"/>
      <c r="H45" s="8"/>
    </row>
    <row r="46" spans="2:9" ht="19.5" customHeight="1" x14ac:dyDescent="0.25">
      <c r="B46" s="24" t="s">
        <v>38</v>
      </c>
      <c r="C46" s="25"/>
      <c r="D46" s="25"/>
      <c r="E46" s="26"/>
      <c r="F46" s="5">
        <f>SUM(F47:F51)</f>
        <v>50</v>
      </c>
      <c r="G46" s="4"/>
      <c r="H46" s="5">
        <f>SUM(H47:H51)</f>
        <v>0</v>
      </c>
      <c r="I46" s="19">
        <v>50</v>
      </c>
    </row>
    <row r="47" spans="2:9" ht="36" x14ac:dyDescent="0.25">
      <c r="B47" s="9" t="s">
        <v>39</v>
      </c>
      <c r="C47" s="1" t="s">
        <v>40</v>
      </c>
      <c r="D47" s="6"/>
      <c r="E47" s="6"/>
      <c r="F47" s="14">
        <f>IF(D47="N/A",0,I47)</f>
        <v>10</v>
      </c>
      <c r="G47" s="6"/>
      <c r="H47" s="15">
        <f>IF(D47="Yes", (F47/5)*E47,0)</f>
        <v>0</v>
      </c>
      <c r="I47" s="19">
        <v>10</v>
      </c>
    </row>
    <row r="48" spans="2:9" ht="24" x14ac:dyDescent="0.25">
      <c r="B48" s="1" t="s">
        <v>41</v>
      </c>
      <c r="C48" s="1" t="s">
        <v>42</v>
      </c>
      <c r="D48" s="18"/>
      <c r="E48" s="6"/>
      <c r="F48" s="14">
        <f t="shared" ref="F48:F90" si="0">IF(D48="N/A",0,I48)</f>
        <v>10</v>
      </c>
      <c r="G48" s="10"/>
      <c r="H48" s="15">
        <f>IF(D48="Yes", (F48/5)*E48,0)</f>
        <v>0</v>
      </c>
      <c r="I48" s="19">
        <v>10</v>
      </c>
    </row>
    <row r="49" spans="2:9" ht="36" x14ac:dyDescent="0.25">
      <c r="B49" s="1" t="s">
        <v>43</v>
      </c>
      <c r="C49" s="1" t="s">
        <v>44</v>
      </c>
      <c r="D49" s="18"/>
      <c r="E49" s="6"/>
      <c r="F49" s="14">
        <f t="shared" si="0"/>
        <v>10</v>
      </c>
      <c r="G49" s="10"/>
      <c r="H49" s="15">
        <f>IF(D49="Yes", (F49/5)*E49,0)</f>
        <v>0</v>
      </c>
      <c r="I49" s="19">
        <v>10</v>
      </c>
    </row>
    <row r="50" spans="2:9" ht="36" x14ac:dyDescent="0.25">
      <c r="B50" s="1" t="s">
        <v>45</v>
      </c>
      <c r="C50" s="1" t="s">
        <v>46</v>
      </c>
      <c r="D50" s="6"/>
      <c r="E50" s="6"/>
      <c r="F50" s="14">
        <f t="shared" si="0"/>
        <v>10</v>
      </c>
      <c r="G50" s="10"/>
      <c r="H50" s="15">
        <f>IF(D50="Yes", (F50/5)*E50,0)</f>
        <v>0</v>
      </c>
      <c r="I50" s="19">
        <v>10</v>
      </c>
    </row>
    <row r="51" spans="2:9" ht="48" x14ac:dyDescent="0.25">
      <c r="B51" s="1" t="s">
        <v>47</v>
      </c>
      <c r="C51" s="1" t="s">
        <v>48</v>
      </c>
      <c r="D51" s="18"/>
      <c r="E51" s="6"/>
      <c r="F51" s="14">
        <f t="shared" si="0"/>
        <v>10</v>
      </c>
      <c r="G51" s="10"/>
      <c r="H51" s="15">
        <f>IF(D51="Yes", (F51/5)*E51,0)</f>
        <v>0</v>
      </c>
      <c r="I51" s="19">
        <v>10</v>
      </c>
    </row>
    <row r="52" spans="2:9" ht="19.5" customHeight="1" x14ac:dyDescent="0.25">
      <c r="B52" s="24" t="s">
        <v>49</v>
      </c>
      <c r="C52" s="25"/>
      <c r="D52" s="25"/>
      <c r="E52" s="26"/>
      <c r="F52" s="5">
        <f>SUM(F53:F54)</f>
        <v>60</v>
      </c>
      <c r="G52" s="4"/>
      <c r="H52" s="5">
        <f>SUM(H53:H54)</f>
        <v>0</v>
      </c>
      <c r="I52" s="19">
        <v>60</v>
      </c>
    </row>
    <row r="53" spans="2:9" ht="156" x14ac:dyDescent="0.25">
      <c r="B53" s="1" t="s">
        <v>50</v>
      </c>
      <c r="C53" s="1" t="s">
        <v>51</v>
      </c>
      <c r="D53" s="6"/>
      <c r="E53" s="6"/>
      <c r="F53" s="14">
        <f t="shared" si="0"/>
        <v>20</v>
      </c>
      <c r="G53" s="10"/>
      <c r="H53" s="15">
        <f>IF(D53="Yes", (F53/5)*E53,0)</f>
        <v>0</v>
      </c>
      <c r="I53" s="19">
        <v>20</v>
      </c>
    </row>
    <row r="54" spans="2:9" ht="24" x14ac:dyDescent="0.25">
      <c r="B54" s="1" t="s">
        <v>52</v>
      </c>
      <c r="C54" s="1" t="s">
        <v>53</v>
      </c>
      <c r="D54" s="6"/>
      <c r="E54" s="6"/>
      <c r="F54" s="14">
        <f t="shared" si="0"/>
        <v>40</v>
      </c>
      <c r="G54" s="10"/>
      <c r="H54" s="15">
        <f>IF(D54="Yes", (F54/5)*E54,0)</f>
        <v>0</v>
      </c>
      <c r="I54" s="19">
        <v>40</v>
      </c>
    </row>
    <row r="55" spans="2:9" ht="19.5" customHeight="1" x14ac:dyDescent="0.25">
      <c r="B55" s="24" t="s">
        <v>54</v>
      </c>
      <c r="C55" s="25"/>
      <c r="D55" s="25"/>
      <c r="E55" s="26"/>
      <c r="F55" s="5">
        <f>SUM(F56:F57)</f>
        <v>50</v>
      </c>
      <c r="G55" s="4"/>
      <c r="H55" s="5">
        <f>SUM(H56:H57)</f>
        <v>0</v>
      </c>
      <c r="I55" s="19">
        <v>50</v>
      </c>
    </row>
    <row r="56" spans="2:9" ht="36" x14ac:dyDescent="0.25">
      <c r="B56" s="1" t="s">
        <v>55</v>
      </c>
      <c r="C56" s="1" t="s">
        <v>56</v>
      </c>
      <c r="D56" s="6"/>
      <c r="E56" s="6"/>
      <c r="F56" s="14">
        <f t="shared" si="0"/>
        <v>20</v>
      </c>
      <c r="G56" s="10"/>
      <c r="H56" s="15">
        <f>IF(D56="Yes", (F56/5)*E56,0)</f>
        <v>0</v>
      </c>
      <c r="I56" s="19">
        <v>20</v>
      </c>
    </row>
    <row r="57" spans="2:9" ht="24" x14ac:dyDescent="0.25">
      <c r="B57" s="1" t="s">
        <v>57</v>
      </c>
      <c r="C57" s="1" t="s">
        <v>58</v>
      </c>
      <c r="D57" s="6"/>
      <c r="E57" s="6"/>
      <c r="F57" s="14">
        <f t="shared" si="0"/>
        <v>30</v>
      </c>
      <c r="G57" s="10"/>
      <c r="H57" s="15">
        <f>IF(D57="Yes", (F57/5)*E57,0)</f>
        <v>0</v>
      </c>
      <c r="I57" s="19">
        <v>30</v>
      </c>
    </row>
    <row r="58" spans="2:9" ht="19.5" customHeight="1" x14ac:dyDescent="0.25">
      <c r="B58" s="24" t="s">
        <v>59</v>
      </c>
      <c r="C58" s="25"/>
      <c r="D58" s="25"/>
      <c r="E58" s="26"/>
      <c r="F58" s="5">
        <f>SUM(F59)</f>
        <v>20</v>
      </c>
      <c r="G58" s="4"/>
      <c r="H58" s="5">
        <f>SUM(H59)</f>
        <v>0</v>
      </c>
      <c r="I58" s="19">
        <v>20</v>
      </c>
    </row>
    <row r="59" spans="2:9" ht="24" x14ac:dyDescent="0.25">
      <c r="B59" s="1" t="s">
        <v>60</v>
      </c>
      <c r="C59" s="1" t="s">
        <v>61</v>
      </c>
      <c r="D59" s="6"/>
      <c r="E59" s="6"/>
      <c r="F59" s="14">
        <f t="shared" si="0"/>
        <v>20</v>
      </c>
      <c r="G59" s="10"/>
      <c r="H59" s="15">
        <f>IF(D59="Yes", (F59/5)*E59,0)</f>
        <v>0</v>
      </c>
      <c r="I59" s="19">
        <v>20</v>
      </c>
    </row>
    <row r="60" spans="2:9" ht="19.5" customHeight="1" x14ac:dyDescent="0.25">
      <c r="B60" s="24" t="s">
        <v>62</v>
      </c>
      <c r="C60" s="25"/>
      <c r="D60" s="25"/>
      <c r="E60" s="26"/>
      <c r="F60" s="5">
        <f>SUM(F61:F68)</f>
        <v>120</v>
      </c>
      <c r="G60" s="4"/>
      <c r="H60" s="5">
        <f>SUM(H61:H68)</f>
        <v>0</v>
      </c>
      <c r="I60" s="19">
        <v>120</v>
      </c>
    </row>
    <row r="61" spans="2:9" ht="84" x14ac:dyDescent="0.25">
      <c r="B61" s="1" t="s">
        <v>63</v>
      </c>
      <c r="C61" s="1" t="s">
        <v>64</v>
      </c>
      <c r="D61" s="6"/>
      <c r="E61" s="6"/>
      <c r="F61" s="14">
        <f t="shared" si="0"/>
        <v>20</v>
      </c>
      <c r="G61" s="10"/>
      <c r="H61" s="15">
        <f>IF(D61="Yes", (F61/5)*E61,0)</f>
        <v>0</v>
      </c>
      <c r="I61" s="19">
        <v>20</v>
      </c>
    </row>
    <row r="62" spans="2:9" ht="24" x14ac:dyDescent="0.25">
      <c r="B62" s="1" t="s">
        <v>65</v>
      </c>
      <c r="C62" s="1" t="s">
        <v>66</v>
      </c>
      <c r="D62" s="18"/>
      <c r="E62" s="6"/>
      <c r="F62" s="14">
        <f t="shared" si="0"/>
        <v>10</v>
      </c>
      <c r="G62" s="10"/>
      <c r="H62" s="15">
        <f t="shared" ref="H62:H94" si="1">IF(D62="Yes", (F62/5)*E62,0)</f>
        <v>0</v>
      </c>
      <c r="I62" s="19">
        <v>10</v>
      </c>
    </row>
    <row r="63" spans="2:9" ht="24" x14ac:dyDescent="0.25">
      <c r="B63" s="1" t="s">
        <v>67</v>
      </c>
      <c r="C63" s="1" t="s">
        <v>68</v>
      </c>
      <c r="D63" s="6"/>
      <c r="E63" s="6"/>
      <c r="F63" s="14">
        <f t="shared" si="0"/>
        <v>20</v>
      </c>
      <c r="G63" s="10"/>
      <c r="H63" s="15">
        <f t="shared" si="1"/>
        <v>0</v>
      </c>
      <c r="I63" s="19">
        <v>20</v>
      </c>
    </row>
    <row r="64" spans="2:9" ht="24" x14ac:dyDescent="0.25">
      <c r="B64" s="1" t="s">
        <v>69</v>
      </c>
      <c r="C64" s="1" t="s">
        <v>70</v>
      </c>
      <c r="D64" s="18"/>
      <c r="E64" s="6"/>
      <c r="F64" s="14">
        <f t="shared" si="0"/>
        <v>10</v>
      </c>
      <c r="G64" s="10"/>
      <c r="H64" s="15">
        <f t="shared" si="1"/>
        <v>0</v>
      </c>
      <c r="I64" s="19">
        <v>10</v>
      </c>
    </row>
    <row r="65" spans="2:9" ht="24" x14ac:dyDescent="0.25">
      <c r="B65" s="1" t="s">
        <v>71</v>
      </c>
      <c r="C65" s="1" t="s">
        <v>72</v>
      </c>
      <c r="D65" s="6"/>
      <c r="E65" s="6"/>
      <c r="F65" s="14">
        <f t="shared" si="0"/>
        <v>20</v>
      </c>
      <c r="G65" s="10"/>
      <c r="H65" s="15">
        <f t="shared" si="1"/>
        <v>0</v>
      </c>
      <c r="I65" s="19">
        <v>20</v>
      </c>
    </row>
    <row r="66" spans="2:9" ht="36" x14ac:dyDescent="0.25">
      <c r="B66" s="1" t="s">
        <v>73</v>
      </c>
      <c r="C66" s="1" t="s">
        <v>74</v>
      </c>
      <c r="D66" s="18"/>
      <c r="E66" s="6"/>
      <c r="F66" s="14">
        <f t="shared" si="0"/>
        <v>10</v>
      </c>
      <c r="G66" s="10"/>
      <c r="H66" s="15">
        <f t="shared" si="1"/>
        <v>0</v>
      </c>
      <c r="I66" s="19">
        <v>10</v>
      </c>
    </row>
    <row r="67" spans="2:9" ht="108" x14ac:dyDescent="0.25">
      <c r="B67" s="1" t="s">
        <v>75</v>
      </c>
      <c r="C67" s="1" t="s">
        <v>76</v>
      </c>
      <c r="D67" s="6"/>
      <c r="E67" s="6"/>
      <c r="F67" s="14">
        <f t="shared" si="0"/>
        <v>20</v>
      </c>
      <c r="G67" s="10"/>
      <c r="H67" s="15">
        <f t="shared" si="1"/>
        <v>0</v>
      </c>
      <c r="I67" s="19">
        <v>20</v>
      </c>
    </row>
    <row r="68" spans="2:9" ht="24" x14ac:dyDescent="0.25">
      <c r="B68" s="1" t="s">
        <v>77</v>
      </c>
      <c r="C68" s="1" t="s">
        <v>78</v>
      </c>
      <c r="D68" s="18"/>
      <c r="E68" s="6"/>
      <c r="F68" s="14">
        <f t="shared" si="0"/>
        <v>10</v>
      </c>
      <c r="G68" s="10"/>
      <c r="H68" s="15">
        <f t="shared" si="1"/>
        <v>0</v>
      </c>
      <c r="I68" s="19">
        <v>10</v>
      </c>
    </row>
    <row r="69" spans="2:9" ht="19.5" customHeight="1" x14ac:dyDescent="0.25">
      <c r="B69" s="24" t="s">
        <v>79</v>
      </c>
      <c r="C69" s="25"/>
      <c r="D69" s="25"/>
      <c r="E69" s="26"/>
      <c r="F69" s="5">
        <f>SUM(F70:F81)</f>
        <v>390</v>
      </c>
      <c r="G69" s="4"/>
      <c r="H69" s="5">
        <f>SUM(H70:H81)</f>
        <v>0</v>
      </c>
      <c r="I69" s="19">
        <v>390</v>
      </c>
    </row>
    <row r="70" spans="2:9" ht="84" x14ac:dyDescent="0.25">
      <c r="B70" s="1" t="s">
        <v>80</v>
      </c>
      <c r="C70" s="1" t="s">
        <v>81</v>
      </c>
      <c r="D70" s="18"/>
      <c r="E70" s="6"/>
      <c r="F70" s="14">
        <f t="shared" si="0"/>
        <v>20</v>
      </c>
      <c r="G70" s="10"/>
      <c r="H70" s="15">
        <f t="shared" si="1"/>
        <v>0</v>
      </c>
      <c r="I70" s="19">
        <v>20</v>
      </c>
    </row>
    <row r="71" spans="2:9" ht="24" x14ac:dyDescent="0.25">
      <c r="B71" s="1" t="s">
        <v>82</v>
      </c>
      <c r="C71" s="1" t="s">
        <v>83</v>
      </c>
      <c r="D71" s="18"/>
      <c r="E71" s="6"/>
      <c r="F71" s="14">
        <f t="shared" si="0"/>
        <v>10</v>
      </c>
      <c r="G71" s="10"/>
      <c r="H71" s="15">
        <f t="shared" si="1"/>
        <v>0</v>
      </c>
      <c r="I71" s="19">
        <v>10</v>
      </c>
    </row>
    <row r="72" spans="2:9" ht="60" x14ac:dyDescent="0.25">
      <c r="B72" s="1" t="s">
        <v>84</v>
      </c>
      <c r="C72" s="1" t="s">
        <v>85</v>
      </c>
      <c r="D72" s="18"/>
      <c r="E72" s="6"/>
      <c r="F72" s="14">
        <f t="shared" si="0"/>
        <v>20</v>
      </c>
      <c r="G72" s="10"/>
      <c r="H72" s="15">
        <f t="shared" si="1"/>
        <v>0</v>
      </c>
      <c r="I72" s="19">
        <v>20</v>
      </c>
    </row>
    <row r="73" spans="2:9" ht="72" x14ac:dyDescent="0.25">
      <c r="B73" s="1" t="s">
        <v>86</v>
      </c>
      <c r="C73" s="1" t="s">
        <v>87</v>
      </c>
      <c r="D73" s="18"/>
      <c r="E73" s="6"/>
      <c r="F73" s="14">
        <f t="shared" si="0"/>
        <v>20</v>
      </c>
      <c r="G73" s="10"/>
      <c r="H73" s="15">
        <f t="shared" si="1"/>
        <v>0</v>
      </c>
      <c r="I73" s="19">
        <v>20</v>
      </c>
    </row>
    <row r="74" spans="2:9" ht="36" x14ac:dyDescent="0.25">
      <c r="B74" s="1" t="s">
        <v>88</v>
      </c>
      <c r="C74" s="1" t="s">
        <v>89</v>
      </c>
      <c r="D74" s="18"/>
      <c r="E74" s="6"/>
      <c r="F74" s="14">
        <f t="shared" si="0"/>
        <v>20</v>
      </c>
      <c r="G74" s="10"/>
      <c r="H74" s="15">
        <f t="shared" si="1"/>
        <v>0</v>
      </c>
      <c r="I74" s="19">
        <v>20</v>
      </c>
    </row>
    <row r="75" spans="2:9" ht="36" x14ac:dyDescent="0.25">
      <c r="B75" s="1" t="s">
        <v>90</v>
      </c>
      <c r="C75" s="1" t="s">
        <v>91</v>
      </c>
      <c r="D75" s="18"/>
      <c r="E75" s="6"/>
      <c r="F75" s="14">
        <f t="shared" si="0"/>
        <v>20</v>
      </c>
      <c r="G75" s="10"/>
      <c r="H75" s="15">
        <f t="shared" si="1"/>
        <v>0</v>
      </c>
      <c r="I75" s="19">
        <v>20</v>
      </c>
    </row>
    <row r="76" spans="2:9" ht="36" x14ac:dyDescent="0.25">
      <c r="B76" s="1" t="s">
        <v>92</v>
      </c>
      <c r="C76" s="1" t="s">
        <v>93</v>
      </c>
      <c r="D76" s="18"/>
      <c r="E76" s="6"/>
      <c r="F76" s="14">
        <f t="shared" si="0"/>
        <v>20</v>
      </c>
      <c r="G76" s="10"/>
      <c r="H76" s="15">
        <f t="shared" si="1"/>
        <v>0</v>
      </c>
      <c r="I76" s="19">
        <v>20</v>
      </c>
    </row>
    <row r="77" spans="2:9" ht="120" x14ac:dyDescent="0.25">
      <c r="B77" s="1" t="s">
        <v>94</v>
      </c>
      <c r="C77" s="1" t="s">
        <v>95</v>
      </c>
      <c r="D77" s="18"/>
      <c r="E77" s="6"/>
      <c r="F77" s="14">
        <f t="shared" si="0"/>
        <v>30</v>
      </c>
      <c r="G77" s="10"/>
      <c r="H77" s="15">
        <f t="shared" si="1"/>
        <v>0</v>
      </c>
      <c r="I77" s="19">
        <v>30</v>
      </c>
    </row>
    <row r="78" spans="2:9" x14ac:dyDescent="0.25">
      <c r="B78" s="1" t="s">
        <v>96</v>
      </c>
      <c r="C78" s="1" t="s">
        <v>97</v>
      </c>
      <c r="D78" s="18"/>
      <c r="E78" s="6"/>
      <c r="F78" s="14">
        <f t="shared" si="0"/>
        <v>20</v>
      </c>
      <c r="G78" s="10"/>
      <c r="H78" s="15">
        <f t="shared" si="1"/>
        <v>0</v>
      </c>
      <c r="I78" s="19">
        <v>20</v>
      </c>
    </row>
    <row r="79" spans="2:9" ht="168" x14ac:dyDescent="0.25">
      <c r="B79" s="1" t="s">
        <v>98</v>
      </c>
      <c r="C79" s="1" t="s">
        <v>99</v>
      </c>
      <c r="D79" s="18"/>
      <c r="E79" s="6"/>
      <c r="F79" s="14">
        <f t="shared" si="0"/>
        <v>100</v>
      </c>
      <c r="G79" s="10"/>
      <c r="H79" s="15">
        <f t="shared" si="1"/>
        <v>0</v>
      </c>
      <c r="I79" s="19">
        <v>100</v>
      </c>
    </row>
    <row r="80" spans="2:9" ht="144" x14ac:dyDescent="0.25">
      <c r="B80" s="1" t="s">
        <v>100</v>
      </c>
      <c r="C80" s="1" t="s">
        <v>101</v>
      </c>
      <c r="D80" s="18"/>
      <c r="E80" s="6"/>
      <c r="F80" s="14">
        <f t="shared" si="0"/>
        <v>100</v>
      </c>
      <c r="G80" s="10"/>
      <c r="H80" s="15">
        <f t="shared" si="1"/>
        <v>0</v>
      </c>
      <c r="I80" s="19">
        <v>100</v>
      </c>
    </row>
    <row r="81" spans="2:9" ht="24" x14ac:dyDescent="0.25">
      <c r="B81" s="1" t="s">
        <v>102</v>
      </c>
      <c r="C81" s="1" t="s">
        <v>103</v>
      </c>
      <c r="D81" s="18"/>
      <c r="E81" s="6"/>
      <c r="F81" s="14">
        <f t="shared" si="0"/>
        <v>10</v>
      </c>
      <c r="G81" s="10"/>
      <c r="H81" s="15">
        <f t="shared" si="1"/>
        <v>0</v>
      </c>
      <c r="I81" s="19">
        <v>10</v>
      </c>
    </row>
    <row r="82" spans="2:9" ht="19.5" customHeight="1" x14ac:dyDescent="0.25">
      <c r="B82" s="24" t="s">
        <v>104</v>
      </c>
      <c r="C82" s="25"/>
      <c r="D82" s="25"/>
      <c r="E82" s="26"/>
      <c r="F82" s="5">
        <f>SUM(F83:F90)</f>
        <v>250</v>
      </c>
      <c r="G82" s="4"/>
      <c r="H82" s="5">
        <f>SUM(H83:H90)</f>
        <v>0</v>
      </c>
      <c r="I82" s="19">
        <v>250</v>
      </c>
    </row>
    <row r="83" spans="2:9" ht="60" x14ac:dyDescent="0.25">
      <c r="B83" s="1" t="s">
        <v>105</v>
      </c>
      <c r="C83" s="1" t="s">
        <v>106</v>
      </c>
      <c r="D83" s="18"/>
      <c r="E83" s="6"/>
      <c r="F83" s="14">
        <f t="shared" si="0"/>
        <v>50</v>
      </c>
      <c r="G83" s="10"/>
      <c r="H83" s="15">
        <f t="shared" si="1"/>
        <v>0</v>
      </c>
      <c r="I83" s="19">
        <v>50</v>
      </c>
    </row>
    <row r="84" spans="2:9" ht="36" x14ac:dyDescent="0.25">
      <c r="B84" s="1" t="s">
        <v>107</v>
      </c>
      <c r="C84" s="1" t="s">
        <v>108</v>
      </c>
      <c r="D84" s="18"/>
      <c r="E84" s="6"/>
      <c r="F84" s="14">
        <f t="shared" si="0"/>
        <v>50</v>
      </c>
      <c r="G84" s="10"/>
      <c r="H84" s="15">
        <f t="shared" si="1"/>
        <v>0</v>
      </c>
      <c r="I84" s="19">
        <v>50</v>
      </c>
    </row>
    <row r="85" spans="2:9" ht="36" x14ac:dyDescent="0.25">
      <c r="B85" s="1" t="s">
        <v>109</v>
      </c>
      <c r="C85" s="1" t="s">
        <v>110</v>
      </c>
      <c r="D85" s="18"/>
      <c r="E85" s="6"/>
      <c r="F85" s="14">
        <f t="shared" si="0"/>
        <v>30</v>
      </c>
      <c r="G85" s="10"/>
      <c r="H85" s="15">
        <f t="shared" si="1"/>
        <v>0</v>
      </c>
      <c r="I85" s="19">
        <v>30</v>
      </c>
    </row>
    <row r="86" spans="2:9" ht="36" x14ac:dyDescent="0.25">
      <c r="B86" s="1" t="s">
        <v>111</v>
      </c>
      <c r="C86" s="1" t="s">
        <v>112</v>
      </c>
      <c r="D86" s="18"/>
      <c r="E86" s="6"/>
      <c r="F86" s="14">
        <f t="shared" si="0"/>
        <v>30</v>
      </c>
      <c r="G86" s="10"/>
      <c r="H86" s="15">
        <f t="shared" si="1"/>
        <v>0</v>
      </c>
      <c r="I86" s="19">
        <v>30</v>
      </c>
    </row>
    <row r="87" spans="2:9" ht="24" x14ac:dyDescent="0.25">
      <c r="B87" s="1" t="s">
        <v>113</v>
      </c>
      <c r="C87" s="1" t="s">
        <v>114</v>
      </c>
      <c r="D87" s="18"/>
      <c r="E87" s="6"/>
      <c r="F87" s="14">
        <f t="shared" si="0"/>
        <v>20</v>
      </c>
      <c r="G87" s="10"/>
      <c r="H87" s="15">
        <f t="shared" si="1"/>
        <v>0</v>
      </c>
      <c r="I87" s="19">
        <v>20</v>
      </c>
    </row>
    <row r="88" spans="2:9" ht="48" x14ac:dyDescent="0.25">
      <c r="B88" s="1" t="s">
        <v>115</v>
      </c>
      <c r="C88" s="1" t="s">
        <v>116</v>
      </c>
      <c r="D88" s="18"/>
      <c r="E88" s="6"/>
      <c r="F88" s="14">
        <f t="shared" si="0"/>
        <v>40</v>
      </c>
      <c r="G88" s="10"/>
      <c r="H88" s="15">
        <f t="shared" si="1"/>
        <v>0</v>
      </c>
      <c r="I88" s="19">
        <v>40</v>
      </c>
    </row>
    <row r="89" spans="2:9" ht="36" x14ac:dyDescent="0.25">
      <c r="B89" s="1" t="s">
        <v>117</v>
      </c>
      <c r="C89" s="1" t="s">
        <v>118</v>
      </c>
      <c r="D89" s="18"/>
      <c r="E89" s="6"/>
      <c r="F89" s="14">
        <f t="shared" si="0"/>
        <v>20</v>
      </c>
      <c r="G89" s="10"/>
      <c r="H89" s="15">
        <f t="shared" si="1"/>
        <v>0</v>
      </c>
      <c r="I89" s="19">
        <v>20</v>
      </c>
    </row>
    <row r="90" spans="2:9" ht="48" x14ac:dyDescent="0.25">
      <c r="B90" s="1" t="s">
        <v>119</v>
      </c>
      <c r="C90" s="1" t="s">
        <v>120</v>
      </c>
      <c r="D90" s="18"/>
      <c r="E90" s="6"/>
      <c r="F90" s="14">
        <f t="shared" si="0"/>
        <v>10</v>
      </c>
      <c r="G90" s="10"/>
      <c r="H90" s="15">
        <f t="shared" si="1"/>
        <v>0</v>
      </c>
      <c r="I90" s="19">
        <v>10</v>
      </c>
    </row>
    <row r="91" spans="2:9" ht="19.5" customHeight="1" x14ac:dyDescent="0.25">
      <c r="B91" s="24" t="s">
        <v>121</v>
      </c>
      <c r="C91" s="25"/>
      <c r="D91" s="25"/>
      <c r="E91" s="26"/>
      <c r="F91" s="5">
        <v>0</v>
      </c>
      <c r="G91" s="4"/>
      <c r="H91" s="5">
        <v>0</v>
      </c>
      <c r="I91" s="19">
        <v>0</v>
      </c>
    </row>
    <row r="92" spans="2:9" ht="60" x14ac:dyDescent="0.25">
      <c r="B92" s="1" t="s">
        <v>122</v>
      </c>
      <c r="C92" s="1" t="s">
        <v>123</v>
      </c>
      <c r="D92" s="18"/>
      <c r="E92" s="6"/>
      <c r="F92" s="14">
        <v>0</v>
      </c>
      <c r="G92" s="10"/>
      <c r="H92" s="15">
        <f t="shared" si="1"/>
        <v>0</v>
      </c>
      <c r="I92" s="19">
        <v>0</v>
      </c>
    </row>
    <row r="93" spans="2:9" ht="48" x14ac:dyDescent="0.25">
      <c r="B93" s="1" t="s">
        <v>124</v>
      </c>
      <c r="C93" s="1" t="s">
        <v>125</v>
      </c>
      <c r="D93" s="18"/>
      <c r="E93" s="6"/>
      <c r="F93" s="14">
        <v>0</v>
      </c>
      <c r="G93" s="10"/>
      <c r="H93" s="15">
        <f t="shared" si="1"/>
        <v>0</v>
      </c>
      <c r="I93" s="19">
        <v>0</v>
      </c>
    </row>
    <row r="94" spans="2:9" ht="36" x14ac:dyDescent="0.25">
      <c r="B94" s="1" t="s">
        <v>126</v>
      </c>
      <c r="C94" s="1" t="s">
        <v>127</v>
      </c>
      <c r="D94" s="18"/>
      <c r="E94" s="6"/>
      <c r="F94" s="14">
        <v>0</v>
      </c>
      <c r="G94" s="10"/>
      <c r="H94" s="15">
        <f t="shared" si="1"/>
        <v>0</v>
      </c>
      <c r="I94" s="19">
        <v>0</v>
      </c>
    </row>
    <row r="95" spans="2:9" ht="34.5" customHeight="1" x14ac:dyDescent="0.25">
      <c r="B95" s="22" t="s">
        <v>128</v>
      </c>
      <c r="C95" s="23"/>
      <c r="D95" s="23"/>
      <c r="E95" s="23"/>
      <c r="F95" s="17">
        <f>SUM(F96,F106,F109,F112,F118,F122)</f>
        <v>1635</v>
      </c>
      <c r="G95" s="16"/>
      <c r="H95" s="17">
        <f>SUM(H96,H106,H109,H112,H118,H122)</f>
        <v>0</v>
      </c>
      <c r="I95" s="19">
        <v>1635</v>
      </c>
    </row>
    <row r="96" spans="2:9" ht="19.5" customHeight="1" x14ac:dyDescent="0.25">
      <c r="B96" s="24" t="s">
        <v>129</v>
      </c>
      <c r="C96" s="25"/>
      <c r="D96" s="25"/>
      <c r="E96" s="26"/>
      <c r="F96" s="5">
        <f>SUM(F97:F105)</f>
        <v>190</v>
      </c>
      <c r="G96" s="4"/>
      <c r="H96" s="5">
        <f>SUM(H97:H105)</f>
        <v>0</v>
      </c>
      <c r="I96" s="19">
        <v>190</v>
      </c>
    </row>
    <row r="97" spans="2:9" ht="30.75" customHeight="1" x14ac:dyDescent="0.25">
      <c r="B97" s="1" t="s">
        <v>130</v>
      </c>
      <c r="C97" s="1" t="s">
        <v>131</v>
      </c>
      <c r="D97" s="18"/>
      <c r="E97" s="6"/>
      <c r="F97" s="14">
        <f t="shared" ref="F97:F145" si="2">IF(D97="N/A",0,I97)</f>
        <v>15</v>
      </c>
      <c r="G97" s="7"/>
      <c r="H97" s="15">
        <f t="shared" ref="H97:H145" si="3">IF(D97="Yes", (F97/5)*E97,0)</f>
        <v>0</v>
      </c>
      <c r="I97" s="19">
        <v>15</v>
      </c>
    </row>
    <row r="98" spans="2:9" ht="33" customHeight="1" x14ac:dyDescent="0.25">
      <c r="B98" s="1" t="s">
        <v>132</v>
      </c>
      <c r="C98" s="1" t="s">
        <v>133</v>
      </c>
      <c r="D98" s="18"/>
      <c r="E98" s="6"/>
      <c r="F98" s="14">
        <f t="shared" si="2"/>
        <v>15</v>
      </c>
      <c r="G98" s="7"/>
      <c r="H98" s="15">
        <f t="shared" si="3"/>
        <v>0</v>
      </c>
      <c r="I98" s="19">
        <v>15</v>
      </c>
    </row>
    <row r="99" spans="2:9" ht="33.75" customHeight="1" x14ac:dyDescent="0.25">
      <c r="B99" s="1" t="s">
        <v>134</v>
      </c>
      <c r="C99" s="1" t="s">
        <v>135</v>
      </c>
      <c r="D99" s="18"/>
      <c r="E99" s="6"/>
      <c r="F99" s="14">
        <f t="shared" si="2"/>
        <v>15</v>
      </c>
      <c r="G99" s="7"/>
      <c r="H99" s="15">
        <f t="shared" si="3"/>
        <v>0</v>
      </c>
      <c r="I99" s="19">
        <v>15</v>
      </c>
    </row>
    <row r="100" spans="2:9" ht="24" x14ac:dyDescent="0.25">
      <c r="B100" s="1" t="s">
        <v>136</v>
      </c>
      <c r="C100" s="1" t="s">
        <v>137</v>
      </c>
      <c r="D100" s="18"/>
      <c r="E100" s="6"/>
      <c r="F100" s="14">
        <f t="shared" si="2"/>
        <v>15</v>
      </c>
      <c r="G100" s="10"/>
      <c r="H100" s="15">
        <f t="shared" si="3"/>
        <v>0</v>
      </c>
      <c r="I100" s="19">
        <v>15</v>
      </c>
    </row>
    <row r="101" spans="2:9" ht="24" x14ac:dyDescent="0.25">
      <c r="B101" s="1" t="s">
        <v>138</v>
      </c>
      <c r="C101" s="1" t="s">
        <v>139</v>
      </c>
      <c r="D101" s="18"/>
      <c r="E101" s="6"/>
      <c r="F101" s="14">
        <f t="shared" si="2"/>
        <v>5</v>
      </c>
      <c r="G101" s="10"/>
      <c r="H101" s="15">
        <f t="shared" si="3"/>
        <v>0</v>
      </c>
      <c r="I101" s="19">
        <v>5</v>
      </c>
    </row>
    <row r="102" spans="2:9" ht="24" x14ac:dyDescent="0.25">
      <c r="B102" s="1" t="s">
        <v>140</v>
      </c>
      <c r="C102" s="1" t="s">
        <v>141</v>
      </c>
      <c r="D102" s="18"/>
      <c r="E102" s="6"/>
      <c r="F102" s="14">
        <f t="shared" si="2"/>
        <v>5</v>
      </c>
      <c r="G102" s="10"/>
      <c r="H102" s="15">
        <f t="shared" si="3"/>
        <v>0</v>
      </c>
      <c r="I102" s="19">
        <v>5</v>
      </c>
    </row>
    <row r="103" spans="2:9" ht="24" x14ac:dyDescent="0.25">
      <c r="B103" s="1" t="s">
        <v>142</v>
      </c>
      <c r="C103" s="1" t="s">
        <v>143</v>
      </c>
      <c r="D103" s="18"/>
      <c r="E103" s="6"/>
      <c r="F103" s="14">
        <f t="shared" si="2"/>
        <v>40</v>
      </c>
      <c r="G103" s="10"/>
      <c r="H103" s="15">
        <f t="shared" si="3"/>
        <v>0</v>
      </c>
      <c r="I103" s="19">
        <v>40</v>
      </c>
    </row>
    <row r="104" spans="2:9" x14ac:dyDescent="0.25">
      <c r="B104" s="1" t="s">
        <v>144</v>
      </c>
      <c r="C104" s="1" t="s">
        <v>145</v>
      </c>
      <c r="D104" s="18"/>
      <c r="E104" s="6"/>
      <c r="F104" s="14">
        <f t="shared" si="2"/>
        <v>60</v>
      </c>
      <c r="G104" s="10"/>
      <c r="H104" s="15">
        <f t="shared" si="3"/>
        <v>0</v>
      </c>
      <c r="I104" s="19">
        <v>60</v>
      </c>
    </row>
    <row r="105" spans="2:9" ht="24" x14ac:dyDescent="0.25">
      <c r="B105" s="1" t="s">
        <v>146</v>
      </c>
      <c r="C105" s="1" t="s">
        <v>147</v>
      </c>
      <c r="D105" s="18"/>
      <c r="E105" s="6"/>
      <c r="F105" s="14">
        <f t="shared" si="2"/>
        <v>20</v>
      </c>
      <c r="G105" s="10"/>
      <c r="H105" s="15">
        <f t="shared" si="3"/>
        <v>0</v>
      </c>
      <c r="I105" s="19">
        <v>20</v>
      </c>
    </row>
    <row r="106" spans="2:9" ht="19.5" customHeight="1" x14ac:dyDescent="0.25">
      <c r="B106" s="24" t="s">
        <v>148</v>
      </c>
      <c r="C106" s="25"/>
      <c r="D106" s="25"/>
      <c r="E106" s="26"/>
      <c r="F106" s="5">
        <f>SUM(F107:F108)</f>
        <v>25</v>
      </c>
      <c r="G106" s="4"/>
      <c r="H106" s="5">
        <f>SUM(H107:H108)</f>
        <v>0</v>
      </c>
      <c r="I106" s="19">
        <v>25</v>
      </c>
    </row>
    <row r="107" spans="2:9" ht="48" x14ac:dyDescent="0.25">
      <c r="B107" s="9" t="s">
        <v>149</v>
      </c>
      <c r="C107" s="1" t="s">
        <v>150</v>
      </c>
      <c r="D107" s="18"/>
      <c r="E107" s="6"/>
      <c r="F107" s="14">
        <f t="shared" si="2"/>
        <v>10</v>
      </c>
      <c r="G107" s="10"/>
      <c r="H107" s="15">
        <f t="shared" si="3"/>
        <v>0</v>
      </c>
      <c r="I107" s="19">
        <v>10</v>
      </c>
    </row>
    <row r="108" spans="2:9" ht="60" x14ac:dyDescent="0.25">
      <c r="B108" s="9" t="s">
        <v>151</v>
      </c>
      <c r="C108" s="1" t="s">
        <v>152</v>
      </c>
      <c r="D108" s="18"/>
      <c r="E108" s="6"/>
      <c r="F108" s="14">
        <f t="shared" si="2"/>
        <v>15</v>
      </c>
      <c r="G108" s="10"/>
      <c r="H108" s="15">
        <f t="shared" si="3"/>
        <v>0</v>
      </c>
      <c r="I108" s="19">
        <v>15</v>
      </c>
    </row>
    <row r="109" spans="2:9" ht="19.5" customHeight="1" x14ac:dyDescent="0.25">
      <c r="B109" s="24" t="s">
        <v>153</v>
      </c>
      <c r="C109" s="25"/>
      <c r="D109" s="25"/>
      <c r="E109" s="26"/>
      <c r="F109" s="5">
        <f>SUM(F110:F111)</f>
        <v>80</v>
      </c>
      <c r="G109" s="4"/>
      <c r="H109" s="5">
        <f>SUM(H110:H111)</f>
        <v>0</v>
      </c>
      <c r="I109" s="19">
        <v>80</v>
      </c>
    </row>
    <row r="110" spans="2:9" ht="48" x14ac:dyDescent="0.25">
      <c r="B110" s="9" t="s">
        <v>154</v>
      </c>
      <c r="C110" s="1" t="s">
        <v>155</v>
      </c>
      <c r="D110" s="18"/>
      <c r="E110" s="6"/>
      <c r="F110" s="14">
        <f t="shared" si="2"/>
        <v>40</v>
      </c>
      <c r="G110" s="10"/>
      <c r="H110" s="15">
        <f t="shared" si="3"/>
        <v>0</v>
      </c>
      <c r="I110" s="19">
        <v>40</v>
      </c>
    </row>
    <row r="111" spans="2:9" ht="120" x14ac:dyDescent="0.25">
      <c r="B111" s="9" t="s">
        <v>156</v>
      </c>
      <c r="C111" s="1" t="s">
        <v>157</v>
      </c>
      <c r="D111" s="18"/>
      <c r="E111" s="6"/>
      <c r="F111" s="14">
        <f t="shared" si="2"/>
        <v>40</v>
      </c>
      <c r="G111" s="10"/>
      <c r="H111" s="15">
        <f t="shared" si="3"/>
        <v>0</v>
      </c>
      <c r="I111" s="19">
        <v>40</v>
      </c>
    </row>
    <row r="112" spans="2:9" ht="19.5" customHeight="1" x14ac:dyDescent="0.25">
      <c r="B112" s="24" t="s">
        <v>158</v>
      </c>
      <c r="C112" s="25"/>
      <c r="D112" s="25"/>
      <c r="E112" s="26"/>
      <c r="F112" s="5">
        <f>SUM(F113:F117)</f>
        <v>160</v>
      </c>
      <c r="G112" s="4"/>
      <c r="H112" s="5">
        <f>SUM(H113:H117)</f>
        <v>0</v>
      </c>
      <c r="I112" s="19">
        <v>160</v>
      </c>
    </row>
    <row r="113" spans="2:9" ht="144" x14ac:dyDescent="0.25">
      <c r="B113" s="9" t="s">
        <v>159</v>
      </c>
      <c r="C113" s="1" t="s">
        <v>160</v>
      </c>
      <c r="D113" s="18"/>
      <c r="E113" s="6"/>
      <c r="F113" s="14">
        <f t="shared" si="2"/>
        <v>60</v>
      </c>
      <c r="G113" s="10"/>
      <c r="H113" s="15">
        <f t="shared" si="3"/>
        <v>0</v>
      </c>
      <c r="I113" s="19">
        <v>60</v>
      </c>
    </row>
    <row r="114" spans="2:9" ht="24" x14ac:dyDescent="0.25">
      <c r="B114" s="9" t="s">
        <v>161</v>
      </c>
      <c r="C114" s="1" t="s">
        <v>162</v>
      </c>
      <c r="D114" s="18"/>
      <c r="E114" s="6"/>
      <c r="F114" s="14">
        <f t="shared" si="2"/>
        <v>20</v>
      </c>
      <c r="G114" s="10"/>
      <c r="H114" s="15">
        <f t="shared" si="3"/>
        <v>0</v>
      </c>
      <c r="I114" s="19">
        <v>20</v>
      </c>
    </row>
    <row r="115" spans="2:9" ht="24" x14ac:dyDescent="0.25">
      <c r="B115" s="9" t="s">
        <v>163</v>
      </c>
      <c r="C115" s="1" t="s">
        <v>164</v>
      </c>
      <c r="D115" s="18"/>
      <c r="E115" s="6"/>
      <c r="F115" s="14">
        <f t="shared" si="2"/>
        <v>60</v>
      </c>
      <c r="G115" s="10"/>
      <c r="H115" s="15">
        <f t="shared" si="3"/>
        <v>0</v>
      </c>
      <c r="I115" s="19">
        <v>60</v>
      </c>
    </row>
    <row r="116" spans="2:9" ht="48" x14ac:dyDescent="0.25">
      <c r="B116" s="9" t="s">
        <v>165</v>
      </c>
      <c r="C116" s="1" t="s">
        <v>166</v>
      </c>
      <c r="D116" s="18"/>
      <c r="E116" s="6"/>
      <c r="F116" s="14">
        <f t="shared" si="2"/>
        <v>10</v>
      </c>
      <c r="G116" s="10"/>
      <c r="H116" s="15">
        <f t="shared" si="3"/>
        <v>0</v>
      </c>
      <c r="I116" s="19">
        <v>10</v>
      </c>
    </row>
    <row r="117" spans="2:9" ht="36" x14ac:dyDescent="0.25">
      <c r="B117" s="9" t="s">
        <v>167</v>
      </c>
      <c r="C117" s="1" t="s">
        <v>168</v>
      </c>
      <c r="D117" s="18"/>
      <c r="E117" s="6"/>
      <c r="F117" s="14">
        <f t="shared" si="2"/>
        <v>10</v>
      </c>
      <c r="G117" s="10"/>
      <c r="H117" s="15">
        <f t="shared" si="3"/>
        <v>0</v>
      </c>
      <c r="I117" s="19">
        <v>10</v>
      </c>
    </row>
    <row r="118" spans="2:9" ht="19.5" customHeight="1" x14ac:dyDescent="0.25">
      <c r="B118" s="24" t="s">
        <v>169</v>
      </c>
      <c r="C118" s="25"/>
      <c r="D118" s="25"/>
      <c r="E118" s="26"/>
      <c r="F118" s="5">
        <f>SUM(F119:F121)</f>
        <v>70</v>
      </c>
      <c r="G118" s="4"/>
      <c r="H118" s="5">
        <f>SUM(H119:H121)</f>
        <v>0</v>
      </c>
      <c r="I118" s="19">
        <v>70</v>
      </c>
    </row>
    <row r="119" spans="2:9" ht="36" x14ac:dyDescent="0.25">
      <c r="B119" s="9" t="s">
        <v>170</v>
      </c>
      <c r="C119" s="1" t="s">
        <v>171</v>
      </c>
      <c r="D119" s="18"/>
      <c r="E119" s="6"/>
      <c r="F119" s="14">
        <f t="shared" si="2"/>
        <v>10</v>
      </c>
      <c r="G119" s="10"/>
      <c r="H119" s="15">
        <f t="shared" si="3"/>
        <v>0</v>
      </c>
      <c r="I119" s="19">
        <v>10</v>
      </c>
    </row>
    <row r="120" spans="2:9" ht="36" x14ac:dyDescent="0.25">
      <c r="B120" s="9" t="s">
        <v>172</v>
      </c>
      <c r="C120" s="1" t="s">
        <v>173</v>
      </c>
      <c r="D120" s="18"/>
      <c r="E120" s="6"/>
      <c r="F120" s="14">
        <f t="shared" si="2"/>
        <v>40</v>
      </c>
      <c r="G120" s="10"/>
      <c r="H120" s="15">
        <f t="shared" si="3"/>
        <v>0</v>
      </c>
      <c r="I120" s="19">
        <v>40</v>
      </c>
    </row>
    <row r="121" spans="2:9" ht="36" x14ac:dyDescent="0.25">
      <c r="B121" s="9" t="s">
        <v>174</v>
      </c>
      <c r="C121" s="1" t="s">
        <v>175</v>
      </c>
      <c r="D121" s="18"/>
      <c r="E121" s="6"/>
      <c r="F121" s="14">
        <f t="shared" si="2"/>
        <v>20</v>
      </c>
      <c r="G121" s="10"/>
      <c r="H121" s="15">
        <f t="shared" si="3"/>
        <v>0</v>
      </c>
      <c r="I121" s="19">
        <v>20</v>
      </c>
    </row>
    <row r="122" spans="2:9" ht="19.5" customHeight="1" x14ac:dyDescent="0.25">
      <c r="B122" s="24" t="s">
        <v>176</v>
      </c>
      <c r="C122" s="25"/>
      <c r="D122" s="25"/>
      <c r="E122" s="26"/>
      <c r="F122" s="5">
        <f>SUM(F123:F143)</f>
        <v>1110</v>
      </c>
      <c r="G122" s="4"/>
      <c r="H122" s="5">
        <f>SUM(H123:H143)</f>
        <v>0</v>
      </c>
      <c r="I122" s="19">
        <v>1110</v>
      </c>
    </row>
    <row r="123" spans="2:9" ht="36" x14ac:dyDescent="0.25">
      <c r="B123" s="9" t="s">
        <v>177</v>
      </c>
      <c r="C123" s="1" t="s">
        <v>178</v>
      </c>
      <c r="D123" s="18"/>
      <c r="E123" s="6"/>
      <c r="F123" s="14">
        <f t="shared" si="2"/>
        <v>40</v>
      </c>
      <c r="G123" s="10"/>
      <c r="H123" s="15">
        <f t="shared" si="3"/>
        <v>0</v>
      </c>
      <c r="I123" s="19">
        <v>40</v>
      </c>
    </row>
    <row r="124" spans="2:9" ht="24" x14ac:dyDescent="0.25">
      <c r="B124" s="9" t="s">
        <v>179</v>
      </c>
      <c r="C124" s="1" t="s">
        <v>180</v>
      </c>
      <c r="D124" s="18"/>
      <c r="E124" s="6"/>
      <c r="F124" s="14">
        <f t="shared" si="2"/>
        <v>40</v>
      </c>
      <c r="G124" s="10"/>
      <c r="H124" s="15">
        <f t="shared" si="3"/>
        <v>0</v>
      </c>
      <c r="I124" s="19">
        <v>40</v>
      </c>
    </row>
    <row r="125" spans="2:9" x14ac:dyDescent="0.25">
      <c r="B125" s="9" t="s">
        <v>181</v>
      </c>
      <c r="C125" s="1" t="s">
        <v>182</v>
      </c>
      <c r="D125" s="18"/>
      <c r="E125" s="6"/>
      <c r="F125" s="14">
        <f t="shared" si="2"/>
        <v>100</v>
      </c>
      <c r="G125" s="10"/>
      <c r="H125" s="15">
        <f t="shared" si="3"/>
        <v>0</v>
      </c>
      <c r="I125" s="19">
        <v>100</v>
      </c>
    </row>
    <row r="126" spans="2:9" ht="48" x14ac:dyDescent="0.25">
      <c r="B126" s="9" t="s">
        <v>183</v>
      </c>
      <c r="C126" s="1" t="s">
        <v>184</v>
      </c>
      <c r="D126" s="18"/>
      <c r="E126" s="6"/>
      <c r="F126" s="14">
        <f t="shared" si="2"/>
        <v>100</v>
      </c>
      <c r="G126" s="10"/>
      <c r="H126" s="15">
        <f t="shared" si="3"/>
        <v>0</v>
      </c>
      <c r="I126" s="19">
        <v>100</v>
      </c>
    </row>
    <row r="127" spans="2:9" ht="36" x14ac:dyDescent="0.25">
      <c r="B127" s="9" t="s">
        <v>185</v>
      </c>
      <c r="C127" s="1" t="s">
        <v>186</v>
      </c>
      <c r="D127" s="18"/>
      <c r="E127" s="6"/>
      <c r="F127" s="14">
        <f t="shared" si="2"/>
        <v>100</v>
      </c>
      <c r="G127" s="10"/>
      <c r="H127" s="15">
        <f t="shared" si="3"/>
        <v>0</v>
      </c>
      <c r="I127" s="19">
        <v>100</v>
      </c>
    </row>
    <row r="128" spans="2:9" ht="48" x14ac:dyDescent="0.25">
      <c r="B128" s="9" t="s">
        <v>187</v>
      </c>
      <c r="C128" s="1" t="s">
        <v>188</v>
      </c>
      <c r="D128" s="18"/>
      <c r="E128" s="6"/>
      <c r="F128" s="14">
        <f t="shared" si="2"/>
        <v>100</v>
      </c>
      <c r="G128" s="10"/>
      <c r="H128" s="15">
        <f t="shared" si="3"/>
        <v>0</v>
      </c>
      <c r="I128" s="19">
        <v>100</v>
      </c>
    </row>
    <row r="129" spans="2:9" ht="48" x14ac:dyDescent="0.25">
      <c r="B129" s="9" t="s">
        <v>189</v>
      </c>
      <c r="C129" s="1" t="s">
        <v>190</v>
      </c>
      <c r="D129" s="18"/>
      <c r="E129" s="6"/>
      <c r="F129" s="14">
        <f t="shared" si="2"/>
        <v>100</v>
      </c>
      <c r="G129" s="10"/>
      <c r="H129" s="15">
        <f t="shared" si="3"/>
        <v>0</v>
      </c>
      <c r="I129" s="19">
        <v>100</v>
      </c>
    </row>
    <row r="130" spans="2:9" ht="36" x14ac:dyDescent="0.25">
      <c r="B130" s="9" t="s">
        <v>191</v>
      </c>
      <c r="C130" s="1" t="s">
        <v>192</v>
      </c>
      <c r="D130" s="18"/>
      <c r="E130" s="6"/>
      <c r="F130" s="14">
        <f t="shared" si="2"/>
        <v>100</v>
      </c>
      <c r="G130" s="10"/>
      <c r="H130" s="15">
        <f t="shared" si="3"/>
        <v>0</v>
      </c>
      <c r="I130" s="19">
        <v>100</v>
      </c>
    </row>
    <row r="131" spans="2:9" x14ac:dyDescent="0.25">
      <c r="B131" s="9" t="s">
        <v>193</v>
      </c>
      <c r="C131" s="1" t="s">
        <v>194</v>
      </c>
      <c r="D131" s="18"/>
      <c r="E131" s="6"/>
      <c r="F131" s="14">
        <f t="shared" si="2"/>
        <v>40</v>
      </c>
      <c r="G131" s="10"/>
      <c r="H131" s="15">
        <f t="shared" si="3"/>
        <v>0</v>
      </c>
      <c r="I131" s="19">
        <v>40</v>
      </c>
    </row>
    <row r="132" spans="2:9" ht="60" x14ac:dyDescent="0.25">
      <c r="B132" s="9" t="s">
        <v>195</v>
      </c>
      <c r="C132" s="1" t="s">
        <v>196</v>
      </c>
      <c r="D132" s="18"/>
      <c r="E132" s="6"/>
      <c r="F132" s="14">
        <f t="shared" si="2"/>
        <v>10</v>
      </c>
      <c r="G132" s="10"/>
      <c r="H132" s="15">
        <f t="shared" si="3"/>
        <v>0</v>
      </c>
      <c r="I132" s="19">
        <v>10</v>
      </c>
    </row>
    <row r="133" spans="2:9" ht="24" x14ac:dyDescent="0.25">
      <c r="B133" s="9" t="s">
        <v>197</v>
      </c>
      <c r="C133" s="1" t="s">
        <v>198</v>
      </c>
      <c r="D133" s="18"/>
      <c r="E133" s="6"/>
      <c r="F133" s="14">
        <f t="shared" si="2"/>
        <v>40</v>
      </c>
      <c r="G133" s="10"/>
      <c r="H133" s="15">
        <f t="shared" si="3"/>
        <v>0</v>
      </c>
      <c r="I133" s="19">
        <v>40</v>
      </c>
    </row>
    <row r="134" spans="2:9" ht="36" x14ac:dyDescent="0.25">
      <c r="B134" s="9" t="s">
        <v>199</v>
      </c>
      <c r="C134" s="1" t="s">
        <v>200</v>
      </c>
      <c r="D134" s="18"/>
      <c r="E134" s="6"/>
      <c r="F134" s="14">
        <f t="shared" si="2"/>
        <v>40</v>
      </c>
      <c r="G134" s="10"/>
      <c r="H134" s="15">
        <f t="shared" si="3"/>
        <v>0</v>
      </c>
      <c r="I134" s="19">
        <v>40</v>
      </c>
    </row>
    <row r="135" spans="2:9" ht="132" x14ac:dyDescent="0.25">
      <c r="B135" s="9" t="s">
        <v>201</v>
      </c>
      <c r="C135" s="1" t="s">
        <v>202</v>
      </c>
      <c r="D135" s="18"/>
      <c r="E135" s="6"/>
      <c r="F135" s="14">
        <f t="shared" si="2"/>
        <v>50</v>
      </c>
      <c r="G135" s="10"/>
      <c r="H135" s="15">
        <f t="shared" si="3"/>
        <v>0</v>
      </c>
      <c r="I135" s="19">
        <v>50</v>
      </c>
    </row>
    <row r="136" spans="2:9" ht="36" x14ac:dyDescent="0.25">
      <c r="B136" s="9" t="s">
        <v>203</v>
      </c>
      <c r="C136" s="1" t="s">
        <v>204</v>
      </c>
      <c r="D136" s="18"/>
      <c r="E136" s="6"/>
      <c r="F136" s="14">
        <f t="shared" si="2"/>
        <v>40</v>
      </c>
      <c r="G136" s="10"/>
      <c r="H136" s="15">
        <f t="shared" si="3"/>
        <v>0</v>
      </c>
      <c r="I136" s="19">
        <v>40</v>
      </c>
    </row>
    <row r="137" spans="2:9" ht="108" x14ac:dyDescent="0.25">
      <c r="B137" s="9" t="s">
        <v>205</v>
      </c>
      <c r="C137" s="1" t="s">
        <v>206</v>
      </c>
      <c r="D137" s="18"/>
      <c r="E137" s="6"/>
      <c r="F137" s="14">
        <f t="shared" si="2"/>
        <v>50</v>
      </c>
      <c r="G137" s="10"/>
      <c r="H137" s="15">
        <f t="shared" si="3"/>
        <v>0</v>
      </c>
      <c r="I137" s="19">
        <v>50</v>
      </c>
    </row>
    <row r="138" spans="2:9" ht="36" x14ac:dyDescent="0.25">
      <c r="B138" s="9" t="s">
        <v>207</v>
      </c>
      <c r="C138" s="1" t="s">
        <v>208</v>
      </c>
      <c r="D138" s="18"/>
      <c r="E138" s="6"/>
      <c r="F138" s="14">
        <f t="shared" si="2"/>
        <v>40</v>
      </c>
      <c r="G138" s="10"/>
      <c r="H138" s="15">
        <f t="shared" si="3"/>
        <v>0</v>
      </c>
      <c r="I138" s="19">
        <v>40</v>
      </c>
    </row>
    <row r="139" spans="2:9" ht="48" x14ac:dyDescent="0.25">
      <c r="B139" s="9" t="s">
        <v>209</v>
      </c>
      <c r="C139" s="1" t="s">
        <v>210</v>
      </c>
      <c r="D139" s="18"/>
      <c r="E139" s="6"/>
      <c r="F139" s="14">
        <f t="shared" si="2"/>
        <v>10</v>
      </c>
      <c r="G139" s="10"/>
      <c r="H139" s="15">
        <f t="shared" si="3"/>
        <v>0</v>
      </c>
      <c r="I139" s="19">
        <v>10</v>
      </c>
    </row>
    <row r="140" spans="2:9" ht="48" x14ac:dyDescent="0.25">
      <c r="B140" s="9" t="s">
        <v>211</v>
      </c>
      <c r="C140" s="1" t="s">
        <v>212</v>
      </c>
      <c r="D140" s="18"/>
      <c r="E140" s="6"/>
      <c r="F140" s="14">
        <f t="shared" si="2"/>
        <v>10</v>
      </c>
      <c r="G140" s="10"/>
      <c r="H140" s="15">
        <f t="shared" si="3"/>
        <v>0</v>
      </c>
      <c r="I140" s="19">
        <v>10</v>
      </c>
    </row>
    <row r="141" spans="2:9" ht="36" x14ac:dyDescent="0.25">
      <c r="B141" s="9" t="s">
        <v>213</v>
      </c>
      <c r="C141" s="1" t="s">
        <v>214</v>
      </c>
      <c r="D141" s="18"/>
      <c r="E141" s="6"/>
      <c r="F141" s="14">
        <f t="shared" si="2"/>
        <v>40</v>
      </c>
      <c r="G141" s="10"/>
      <c r="H141" s="15">
        <f t="shared" si="3"/>
        <v>0</v>
      </c>
      <c r="I141" s="19">
        <v>40</v>
      </c>
    </row>
    <row r="142" spans="2:9" ht="36" x14ac:dyDescent="0.25">
      <c r="B142" s="9" t="s">
        <v>215</v>
      </c>
      <c r="C142" s="1" t="s">
        <v>216</v>
      </c>
      <c r="D142" s="18"/>
      <c r="E142" s="6"/>
      <c r="F142" s="14">
        <f t="shared" si="2"/>
        <v>20</v>
      </c>
      <c r="G142" s="10"/>
      <c r="H142" s="15">
        <f t="shared" si="3"/>
        <v>0</v>
      </c>
      <c r="I142" s="19">
        <v>20</v>
      </c>
    </row>
    <row r="143" spans="2:9" ht="24" x14ac:dyDescent="0.25">
      <c r="B143" s="9" t="s">
        <v>217</v>
      </c>
      <c r="C143" s="1" t="s">
        <v>218</v>
      </c>
      <c r="D143" s="18"/>
      <c r="E143" s="6"/>
      <c r="F143" s="14">
        <f t="shared" si="2"/>
        <v>40</v>
      </c>
      <c r="G143" s="10"/>
      <c r="H143" s="15">
        <f t="shared" si="3"/>
        <v>0</v>
      </c>
      <c r="I143" s="19">
        <v>40</v>
      </c>
    </row>
    <row r="144" spans="2:9" ht="19.5" customHeight="1" x14ac:dyDescent="0.25">
      <c r="B144" s="24" t="s">
        <v>219</v>
      </c>
      <c r="C144" s="25"/>
      <c r="D144" s="25"/>
      <c r="E144" s="26"/>
      <c r="F144" s="5">
        <v>0</v>
      </c>
      <c r="G144" s="4"/>
      <c r="H144" s="5">
        <v>0</v>
      </c>
      <c r="I144" s="19">
        <v>0</v>
      </c>
    </row>
    <row r="145" spans="2:9" ht="60" x14ac:dyDescent="0.25">
      <c r="B145" s="9" t="s">
        <v>220</v>
      </c>
      <c r="C145" s="1" t="s">
        <v>221</v>
      </c>
      <c r="D145" s="18"/>
      <c r="E145" s="6"/>
      <c r="F145" s="14">
        <f t="shared" si="2"/>
        <v>0</v>
      </c>
      <c r="G145" s="10"/>
      <c r="H145" s="15">
        <f t="shared" si="3"/>
        <v>0</v>
      </c>
      <c r="I145" s="19">
        <v>0</v>
      </c>
    </row>
    <row r="146" spans="2:9" ht="35.25" customHeight="1" x14ac:dyDescent="0.25">
      <c r="B146" s="22" t="s">
        <v>222</v>
      </c>
      <c r="C146" s="23"/>
      <c r="D146" s="23"/>
      <c r="E146" s="23"/>
      <c r="F146" s="17">
        <f>SUM(F147,F154,F157,F160,)</f>
        <v>215</v>
      </c>
      <c r="G146" s="16"/>
      <c r="H146" s="17">
        <f>SUM(H147,H154,H157,H160,)</f>
        <v>0</v>
      </c>
      <c r="I146" s="19">
        <v>215</v>
      </c>
    </row>
    <row r="147" spans="2:9" ht="19.5" customHeight="1" x14ac:dyDescent="0.25">
      <c r="B147" s="24" t="s">
        <v>223</v>
      </c>
      <c r="C147" s="25"/>
      <c r="D147" s="25"/>
      <c r="E147" s="26"/>
      <c r="F147" s="5">
        <f>SUM(F148:F153)</f>
        <v>30</v>
      </c>
      <c r="G147" s="4"/>
      <c r="H147" s="5">
        <f>SUM(H148:H153)</f>
        <v>0</v>
      </c>
      <c r="I147" s="19">
        <v>30</v>
      </c>
    </row>
    <row r="148" spans="2:9" ht="24" x14ac:dyDescent="0.25">
      <c r="B148" s="1" t="s">
        <v>224</v>
      </c>
      <c r="C148" s="1" t="s">
        <v>225</v>
      </c>
      <c r="D148" s="18"/>
      <c r="E148" s="6"/>
      <c r="F148" s="14">
        <f t="shared" ref="F148:F163" si="4">IF(D148="N/A",0,I148)</f>
        <v>5</v>
      </c>
      <c r="G148" s="10"/>
      <c r="H148" s="15">
        <f t="shared" ref="H148:H163" si="5">IF(D148="Yes", (F148/5)*E148,0)</f>
        <v>0</v>
      </c>
      <c r="I148" s="19">
        <v>5</v>
      </c>
    </row>
    <row r="149" spans="2:9" ht="24" x14ac:dyDescent="0.25">
      <c r="B149" s="1" t="s">
        <v>226</v>
      </c>
      <c r="C149" s="1" t="s">
        <v>227</v>
      </c>
      <c r="D149" s="18"/>
      <c r="E149" s="6"/>
      <c r="F149" s="14">
        <f t="shared" si="4"/>
        <v>5</v>
      </c>
      <c r="G149" s="10"/>
      <c r="H149" s="15">
        <f t="shared" si="5"/>
        <v>0</v>
      </c>
      <c r="I149" s="19">
        <v>5</v>
      </c>
    </row>
    <row r="150" spans="2:9" ht="24" x14ac:dyDescent="0.25">
      <c r="B150" s="1" t="s">
        <v>228</v>
      </c>
      <c r="C150" s="1" t="s">
        <v>229</v>
      </c>
      <c r="D150" s="18"/>
      <c r="E150" s="6"/>
      <c r="F150" s="14">
        <f t="shared" si="4"/>
        <v>5</v>
      </c>
      <c r="G150" s="10"/>
      <c r="H150" s="15">
        <f t="shared" si="5"/>
        <v>0</v>
      </c>
      <c r="I150" s="19">
        <v>5</v>
      </c>
    </row>
    <row r="151" spans="2:9" ht="24" x14ac:dyDescent="0.25">
      <c r="B151" s="1" t="s">
        <v>230</v>
      </c>
      <c r="C151" s="1" t="s">
        <v>231</v>
      </c>
      <c r="D151" s="18"/>
      <c r="E151" s="6"/>
      <c r="F151" s="14">
        <f t="shared" si="4"/>
        <v>5</v>
      </c>
      <c r="G151" s="10"/>
      <c r="H151" s="15">
        <f t="shared" si="5"/>
        <v>0</v>
      </c>
      <c r="I151" s="19">
        <v>5</v>
      </c>
    </row>
    <row r="152" spans="2:9" ht="24" x14ac:dyDescent="0.25">
      <c r="B152" s="1" t="s">
        <v>232</v>
      </c>
      <c r="C152" s="1" t="s">
        <v>233</v>
      </c>
      <c r="D152" s="18"/>
      <c r="E152" s="6"/>
      <c r="F152" s="14">
        <f t="shared" si="4"/>
        <v>5</v>
      </c>
      <c r="G152" s="10"/>
      <c r="H152" s="15">
        <f t="shared" si="5"/>
        <v>0</v>
      </c>
      <c r="I152" s="19">
        <v>5</v>
      </c>
    </row>
    <row r="153" spans="2:9" ht="24" x14ac:dyDescent="0.25">
      <c r="B153" s="1" t="s">
        <v>234</v>
      </c>
      <c r="C153" s="1" t="s">
        <v>235</v>
      </c>
      <c r="D153" s="18"/>
      <c r="E153" s="6"/>
      <c r="F153" s="14">
        <f t="shared" si="4"/>
        <v>5</v>
      </c>
      <c r="G153" s="10"/>
      <c r="H153" s="15">
        <f t="shared" si="5"/>
        <v>0</v>
      </c>
      <c r="I153" s="19">
        <v>5</v>
      </c>
    </row>
    <row r="154" spans="2:9" ht="19.5" customHeight="1" x14ac:dyDescent="0.25">
      <c r="B154" s="24" t="s">
        <v>236</v>
      </c>
      <c r="C154" s="25"/>
      <c r="D154" s="25"/>
      <c r="E154" s="26"/>
      <c r="F154" s="5">
        <f>SUM(F155:F156)</f>
        <v>25</v>
      </c>
      <c r="G154" s="4"/>
      <c r="H154" s="5">
        <f>SUM(H155:H156)</f>
        <v>0</v>
      </c>
      <c r="I154" s="19">
        <v>25</v>
      </c>
    </row>
    <row r="155" spans="2:9" ht="48" x14ac:dyDescent="0.25">
      <c r="B155" s="9" t="s">
        <v>237</v>
      </c>
      <c r="C155" s="1" t="s">
        <v>150</v>
      </c>
      <c r="D155" s="18"/>
      <c r="E155" s="6"/>
      <c r="F155" s="14">
        <f t="shared" si="4"/>
        <v>10</v>
      </c>
      <c r="G155" s="10"/>
      <c r="H155" s="15">
        <f t="shared" si="5"/>
        <v>0</v>
      </c>
      <c r="I155" s="19">
        <v>10</v>
      </c>
    </row>
    <row r="156" spans="2:9" ht="60" x14ac:dyDescent="0.25">
      <c r="B156" s="9" t="s">
        <v>238</v>
      </c>
      <c r="C156" s="1" t="s">
        <v>239</v>
      </c>
      <c r="D156" s="18"/>
      <c r="E156" s="6"/>
      <c r="F156" s="14">
        <f t="shared" si="4"/>
        <v>15</v>
      </c>
      <c r="G156" s="10"/>
      <c r="H156" s="15">
        <f t="shared" si="5"/>
        <v>0</v>
      </c>
      <c r="I156" s="19">
        <v>15</v>
      </c>
    </row>
    <row r="157" spans="2:9" ht="19.5" customHeight="1" x14ac:dyDescent="0.25">
      <c r="B157" s="24" t="s">
        <v>240</v>
      </c>
      <c r="C157" s="25"/>
      <c r="D157" s="25"/>
      <c r="E157" s="26"/>
      <c r="F157" s="5">
        <f>SUM(F158:F159)</f>
        <v>60</v>
      </c>
      <c r="G157" s="4"/>
      <c r="H157" s="5">
        <f>SUM(H158:H159)</f>
        <v>0</v>
      </c>
      <c r="I157" s="19">
        <v>60</v>
      </c>
    </row>
    <row r="158" spans="2:9" ht="36" x14ac:dyDescent="0.25">
      <c r="B158" s="9" t="s">
        <v>241</v>
      </c>
      <c r="C158" s="1" t="s">
        <v>242</v>
      </c>
      <c r="D158" s="18"/>
      <c r="E158" s="6"/>
      <c r="F158" s="14">
        <f t="shared" si="4"/>
        <v>40</v>
      </c>
      <c r="G158" s="10"/>
      <c r="H158" s="15">
        <f t="shared" si="5"/>
        <v>0</v>
      </c>
      <c r="I158" s="19">
        <v>40</v>
      </c>
    </row>
    <row r="159" spans="2:9" ht="48" x14ac:dyDescent="0.25">
      <c r="B159" s="9" t="s">
        <v>243</v>
      </c>
      <c r="C159" s="1" t="s">
        <v>244</v>
      </c>
      <c r="D159" s="18"/>
      <c r="E159" s="6"/>
      <c r="F159" s="14">
        <f t="shared" si="4"/>
        <v>20</v>
      </c>
      <c r="G159" s="10"/>
      <c r="H159" s="15">
        <f t="shared" si="5"/>
        <v>0</v>
      </c>
      <c r="I159" s="19">
        <v>20</v>
      </c>
    </row>
    <row r="160" spans="2:9" ht="19.5" customHeight="1" x14ac:dyDescent="0.25">
      <c r="B160" s="24" t="s">
        <v>245</v>
      </c>
      <c r="C160" s="25"/>
      <c r="D160" s="25"/>
      <c r="E160" s="26"/>
      <c r="F160" s="5">
        <f>SUM(F161:F163)</f>
        <v>100</v>
      </c>
      <c r="G160" s="4"/>
      <c r="H160" s="5">
        <f>SUM(H161:H163)</f>
        <v>0</v>
      </c>
      <c r="I160" s="19">
        <v>100</v>
      </c>
    </row>
    <row r="161" spans="2:9" ht="24" x14ac:dyDescent="0.25">
      <c r="B161" s="9" t="s">
        <v>246</v>
      </c>
      <c r="C161" s="1" t="s">
        <v>247</v>
      </c>
      <c r="D161" s="18"/>
      <c r="E161" s="6"/>
      <c r="F161" s="14">
        <f t="shared" si="4"/>
        <v>40</v>
      </c>
      <c r="G161" s="10"/>
      <c r="H161" s="15">
        <f t="shared" si="5"/>
        <v>0</v>
      </c>
      <c r="I161" s="19">
        <v>40</v>
      </c>
    </row>
    <row r="162" spans="2:9" x14ac:dyDescent="0.25">
      <c r="B162" s="9" t="s">
        <v>248</v>
      </c>
      <c r="C162" s="1" t="s">
        <v>249</v>
      </c>
      <c r="D162" s="18"/>
      <c r="E162" s="6"/>
      <c r="F162" s="14">
        <f t="shared" si="4"/>
        <v>40</v>
      </c>
      <c r="G162" s="10"/>
      <c r="H162" s="15">
        <f t="shared" si="5"/>
        <v>0</v>
      </c>
      <c r="I162" s="19">
        <v>40</v>
      </c>
    </row>
    <row r="163" spans="2:9" ht="24" x14ac:dyDescent="0.25">
      <c r="B163" s="9" t="s">
        <v>250</v>
      </c>
      <c r="C163" s="1" t="s">
        <v>251</v>
      </c>
      <c r="D163" s="18"/>
      <c r="E163" s="6"/>
      <c r="F163" s="14">
        <f t="shared" si="4"/>
        <v>20</v>
      </c>
      <c r="G163" s="10"/>
      <c r="H163" s="15">
        <f t="shared" si="5"/>
        <v>0</v>
      </c>
      <c r="I163" s="19">
        <v>20</v>
      </c>
    </row>
    <row r="164" spans="2:9" ht="35.25" customHeight="1" x14ac:dyDescent="0.25">
      <c r="B164" s="20" t="s">
        <v>252</v>
      </c>
      <c r="C164" s="21"/>
      <c r="D164" s="21"/>
      <c r="E164" s="21"/>
      <c r="F164" s="17">
        <f>SUM(F146,F95,F32)</f>
        <v>2790</v>
      </c>
      <c r="G164" s="16"/>
      <c r="H164" s="17">
        <f>SUM(H146,H95,H32)</f>
        <v>0</v>
      </c>
    </row>
  </sheetData>
  <mergeCells count="56">
    <mergeCell ref="C11:H11"/>
    <mergeCell ref="B5:H5"/>
    <mergeCell ref="B6:H6"/>
    <mergeCell ref="B10:H10"/>
    <mergeCell ref="C7:H7"/>
    <mergeCell ref="C8:H8"/>
    <mergeCell ref="C9:H9"/>
    <mergeCell ref="B12:H12"/>
    <mergeCell ref="C13:H13"/>
    <mergeCell ref="C14:H14"/>
    <mergeCell ref="C15:H15"/>
    <mergeCell ref="C16:H16"/>
    <mergeCell ref="C17:H17"/>
    <mergeCell ref="C18:H18"/>
    <mergeCell ref="C19:H19"/>
    <mergeCell ref="B20:H20"/>
    <mergeCell ref="C21:H21"/>
    <mergeCell ref="B55:E55"/>
    <mergeCell ref="B58:E58"/>
    <mergeCell ref="C22:H22"/>
    <mergeCell ref="C23:H23"/>
    <mergeCell ref="C24:H24"/>
    <mergeCell ref="C25:H25"/>
    <mergeCell ref="C26:H26"/>
    <mergeCell ref="G1:H4"/>
    <mergeCell ref="B1:F4"/>
    <mergeCell ref="B160:E160"/>
    <mergeCell ref="B82:E82"/>
    <mergeCell ref="B91:E91"/>
    <mergeCell ref="B96:E96"/>
    <mergeCell ref="C27:H27"/>
    <mergeCell ref="B33:E33"/>
    <mergeCell ref="B46:E46"/>
    <mergeCell ref="H28:H31"/>
    <mergeCell ref="G28:G31"/>
    <mergeCell ref="B28:B31"/>
    <mergeCell ref="C28:C31"/>
    <mergeCell ref="E28:E31"/>
    <mergeCell ref="F28:F31"/>
    <mergeCell ref="D28:D31"/>
    <mergeCell ref="B164:E164"/>
    <mergeCell ref="B32:E32"/>
    <mergeCell ref="B95:E95"/>
    <mergeCell ref="B146:E146"/>
    <mergeCell ref="B144:E144"/>
    <mergeCell ref="B147:E147"/>
    <mergeCell ref="B154:E154"/>
    <mergeCell ref="B157:E157"/>
    <mergeCell ref="B106:E106"/>
    <mergeCell ref="B109:E109"/>
    <mergeCell ref="B112:E112"/>
    <mergeCell ref="B118:E118"/>
    <mergeCell ref="B122:E122"/>
    <mergeCell ref="B60:E60"/>
    <mergeCell ref="B69:E69"/>
    <mergeCell ref="B52:E52"/>
  </mergeCells>
  <dataValidations count="5">
    <dataValidation type="list" allowBlank="1" showInputMessage="1" showErrorMessage="1" sqref="E92:E94 E145 E47:E51 E53:E54 E56:E57 E59 E61:E68 E70:E81 E83:E90 E97:E105 E107:E108 E110:E111 E113:E117 E119:E121 E123:E143 E148:E153 E155:E156 E158:E159 E161:E163" xr:uid="{00000000-0002-0000-0000-000000000000}">
      <formula1>"1,2,3,4,5"</formula1>
    </dataValidation>
    <dataValidation type="list" allowBlank="1" showInputMessage="1" showErrorMessage="1" sqref="D47 D50 D35:D45 D63 D65 D67 D84:D88 D61 D97 D99 D103:D104 D92:D94 D113 D123:D130 D132 D136 D107:D108 D148 D150 D145 D53:D54 D56:D57 D59 D90 D140:D143 D155:D156" xr:uid="{00000000-0002-0000-0000-000001000000}">
      <formula1>"Yes, No"</formula1>
    </dataValidation>
    <dataValidation type="list" allowBlank="1" showInputMessage="1" showErrorMessage="1" sqref="D48:D49 D151:D153 D62 D64 D66 D51 D89 D98 D100:D102 D83 D105 D110:D111 D131 D133:D135 D137:D139 D149 D119:D121 D68 D70:D81 D114:D117 D158:D159 D161:D163" xr:uid="{00000000-0002-0000-0000-000002000000}">
      <formula1>"Yes, No, N/A"</formula1>
    </dataValidation>
    <dataValidation type="list" allowBlank="1" showInputMessage="1" showErrorMessage="1" sqref="C13" xr:uid="{00000000-0002-0000-0000-000003000000}">
      <formula1>"Farm,Greenhouse"</formula1>
    </dataValidation>
    <dataValidation type="list" allowBlank="1" showInputMessage="1" showErrorMessage="1" sqref="C21:H21" xr:uid="{00000000-0002-0000-0000-000004000000}">
      <formula1>"Packinghouse, Processing Facility, Cooling/Cold storage, Storage and Distribution"</formula1>
    </dataValidation>
  </dataValidations>
  <pageMargins left="0.7" right="0.7" top="0.75" bottom="0.75" header="0.3" footer="0.3"/>
  <pageSetup orientation="portrait" r:id="rId1"/>
  <ignoredErrors>
    <ignoredError sqref="F46" formulaRange="1"/>
    <ignoredError sqref="H52 H55 H60 H69 H58 H82 H106 H109 H112 H118 H122 H154 H157 H160 F55 F52 F60 F160 F157 F154 F118 F112 F109 F106 F69 F58" formula="1"/>
    <ignoredError sqref="F122 F82" formula="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23930129A13C4E87F58B5B5F59733C" ma:contentTypeVersion="17" ma:contentTypeDescription="Create a new document." ma:contentTypeScope="" ma:versionID="4efba07912bc0396d206dac2740a175d">
  <xsd:schema xmlns:xsd="http://www.w3.org/2001/XMLSchema" xmlns:xs="http://www.w3.org/2001/XMLSchema" xmlns:p="http://schemas.microsoft.com/office/2006/metadata/properties" xmlns:ns2="c0756931-26a2-4100-85a8-328d9797f085" xmlns:ns3="a99f4492-f1ec-45ca-9522-945a2a65fea9" targetNamespace="http://schemas.microsoft.com/office/2006/metadata/properties" ma:root="true" ma:fieldsID="6a52e82626e06a613e529d2b473e8cea" ns2:_="" ns3:_="">
    <xsd:import namespace="c0756931-26a2-4100-85a8-328d9797f085"/>
    <xsd:import namespace="a99f4492-f1ec-45ca-9522-945a2a65fe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56931-26a2-4100-85a8-328d9797f08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aabf1d3-92a7-4ec3-ab32-91bf13fc632a}" ma:internalName="TaxCatchAll" ma:showField="CatchAllData" ma:web="c0756931-26a2-4100-85a8-328d9797f0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9f4492-f1ec-45ca-9522-945a2a65fe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f78ce06-59bb-4941-b007-8365d1e4fe2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9f4492-f1ec-45ca-9522-945a2a65fea9">
      <Terms xmlns="http://schemas.microsoft.com/office/infopath/2007/PartnerControls"/>
    </lcf76f155ced4ddcb4097134ff3c332f>
    <TaxCatchAll xmlns="c0756931-26a2-4100-85a8-328d9797f0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FF4333-BDD9-4CAE-B5AB-CC3960829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56931-26a2-4100-85a8-328d9797f085"/>
    <ds:schemaRef ds:uri="a99f4492-f1ec-45ca-9522-945a2a65f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F1A6A3-CC60-4531-B135-5B9A81438D42}">
  <ds:schemaRefs>
    <ds:schemaRef ds:uri="http://schemas.microsoft.com/office/2006/metadata/properties"/>
    <ds:schemaRef ds:uri="http://schemas.microsoft.com/office/infopath/2007/PartnerControls"/>
    <ds:schemaRef ds:uri="a99f4492-f1ec-45ca-9522-945a2a65fea9"/>
    <ds:schemaRef ds:uri="c0756931-26a2-4100-85a8-328d9797f085"/>
  </ds:schemaRefs>
</ds:datastoreItem>
</file>

<file path=customXml/itemProps3.xml><?xml version="1.0" encoding="utf-8"?>
<ds:datastoreItem xmlns:ds="http://schemas.openxmlformats.org/officeDocument/2006/customXml" ds:itemID="{F86E36C9-E357-461E-BDA3-7DA26F7D10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Sustainability Standard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Ortega</dc:creator>
  <cp:keywords/>
  <dc:description/>
  <cp:lastModifiedBy>Ariel Larson</cp:lastModifiedBy>
  <cp:revision/>
  <dcterms:created xsi:type="dcterms:W3CDTF">2021-10-01T14:29:13Z</dcterms:created>
  <dcterms:modified xsi:type="dcterms:W3CDTF">2023-08-24T15:13:01Z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0x0101003F23930129A13C4E87F58B5B5F59733C</vt:lpwstr>
  </property>
</Properties>
</file>